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81802\Documents\"/>
    </mc:Choice>
  </mc:AlternateContent>
  <xr:revisionPtr revIDLastSave="0" documentId="8_{9B5F4691-6042-4FDA-B52A-039039573654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ルール＆合計" sheetId="1" r:id="rId1"/>
    <sheet name="2015年" sheetId="6" r:id="rId2"/>
    <sheet name="画像" sheetId="7" r:id="rId3"/>
    <sheet name="気づき" sheetId="9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7" i="1" l="1"/>
  <c r="H17" i="1" s="1"/>
  <c r="J17" i="1"/>
  <c r="K17" i="1" s="1"/>
  <c r="I17" i="1"/>
  <c r="L17" i="1"/>
  <c r="G16" i="1"/>
  <c r="H16" i="1"/>
  <c r="J16" i="1"/>
  <c r="K16" i="1"/>
  <c r="I16" i="1"/>
  <c r="L16" i="1"/>
  <c r="G15" i="1"/>
  <c r="H15" i="1"/>
  <c r="I15" i="1"/>
  <c r="K15" i="1"/>
  <c r="J15" i="1"/>
  <c r="L15" i="1"/>
  <c r="D15" i="1"/>
  <c r="D16" i="1"/>
  <c r="D17" i="1"/>
  <c r="G54" i="6"/>
  <c r="H54" i="6"/>
  <c r="I54" i="6"/>
  <c r="J63" i="6"/>
  <c r="D8" i="1"/>
  <c r="G8" i="1"/>
  <c r="H8" i="1" s="1"/>
  <c r="I8" i="1"/>
  <c r="J8" i="1"/>
  <c r="J20" i="1" s="1"/>
  <c r="L8" i="1"/>
  <c r="L20" i="1" s="1"/>
  <c r="D9" i="1"/>
  <c r="G9" i="1"/>
  <c r="H9" i="1" s="1"/>
  <c r="I9" i="1"/>
  <c r="J9" i="1"/>
  <c r="L9" i="1"/>
  <c r="D10" i="1"/>
  <c r="G10" i="1"/>
  <c r="H10" i="1" s="1"/>
  <c r="I10" i="1"/>
  <c r="J10" i="1"/>
  <c r="L10" i="1"/>
  <c r="D11" i="1"/>
  <c r="G11" i="1"/>
  <c r="H11" i="1" s="1"/>
  <c r="I11" i="1"/>
  <c r="J11" i="1"/>
  <c r="L11" i="1"/>
  <c r="D12" i="1"/>
  <c r="G12" i="1"/>
  <c r="H12" i="1" s="1"/>
  <c r="I12" i="1"/>
  <c r="J12" i="1"/>
  <c r="L12" i="1"/>
  <c r="D13" i="1"/>
  <c r="G13" i="1"/>
  <c r="H13" i="1" s="1"/>
  <c r="I13" i="1"/>
  <c r="J13" i="1"/>
  <c r="L13" i="1"/>
  <c r="D14" i="1"/>
  <c r="G14" i="1"/>
  <c r="H14" i="1" s="1"/>
  <c r="I14" i="1"/>
  <c r="J14" i="1"/>
  <c r="L14" i="1"/>
  <c r="D18" i="1"/>
  <c r="G18" i="1"/>
  <c r="H18" i="1" s="1"/>
  <c r="I18" i="1"/>
  <c r="J18" i="1"/>
  <c r="L18" i="1"/>
  <c r="D19" i="1"/>
  <c r="G19" i="1"/>
  <c r="H19" i="1" s="1"/>
  <c r="I19" i="1"/>
  <c r="J19" i="1"/>
  <c r="L19" i="1"/>
  <c r="B20" i="1"/>
  <c r="C20" i="1"/>
  <c r="E20" i="1"/>
  <c r="F20" i="1"/>
  <c r="K13" i="1" l="1"/>
  <c r="K11" i="1"/>
  <c r="H20" i="1"/>
  <c r="K10" i="1"/>
  <c r="K18" i="1"/>
  <c r="G20" i="1"/>
  <c r="D20" i="1"/>
  <c r="B3" i="1" s="1"/>
  <c r="G3" i="1" s="1"/>
  <c r="K8" i="1"/>
  <c r="K20" i="1" s="1"/>
  <c r="K14" i="1"/>
  <c r="K12" i="1"/>
  <c r="K19" i="1"/>
  <c r="K9" i="1"/>
  <c r="I20" i="1"/>
  <c r="I3" i="1" l="1"/>
</calcChain>
</file>

<file path=xl/sharedStrings.xml><?xml version="1.0" encoding="utf-8"?>
<sst xmlns="http://schemas.openxmlformats.org/spreadsheetml/2006/main" count="121" uniqueCount="96">
  <si>
    <t>※入力</t>
  </si>
  <si>
    <t>初期資金</t>
  </si>
  <si>
    <t>スタート日</t>
  </si>
  <si>
    <t>現在資金</t>
  </si>
  <si>
    <t>損切り</t>
  </si>
  <si>
    <t>資金増減</t>
  </si>
  <si>
    <t>トータル集計</t>
  </si>
  <si>
    <t>集計</t>
  </si>
  <si>
    <t>利益合計</t>
  </si>
  <si>
    <t>損失合計</t>
  </si>
  <si>
    <t>損益</t>
  </si>
  <si>
    <t>利益トレード
回数</t>
  </si>
  <si>
    <t>損失トレード
回数</t>
  </si>
  <si>
    <t>総トレード
回数</t>
  </si>
  <si>
    <t>勝率</t>
  </si>
  <si>
    <t>平均利益</t>
  </si>
  <si>
    <t>平均損失</t>
  </si>
  <si>
    <t>平均利益
/平均損失</t>
  </si>
  <si>
    <t>総利益
/総損失(PF)</t>
  </si>
  <si>
    <t>※リスクリワードレシオ</t>
  </si>
  <si>
    <t>※プロフィットファクター</t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</si>
  <si>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</si>
  <si>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</si>
  <si>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</si>
  <si>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</si>
  <si>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</si>
  <si>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</si>
  <si>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</si>
  <si>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</si>
  <si>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</si>
  <si>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</si>
  <si>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</si>
  <si>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</si>
  <si>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</si>
  <si>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</si>
  <si>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</si>
  <si>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</si>
  <si>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</si>
  <si>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</si>
  <si>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</si>
  <si>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</si>
  <si>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</si>
  <si>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</si>
  <si>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</si>
  <si>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</si>
  <si>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合計</t>
  </si>
  <si>
    <t>トレード詳細データ</t>
  </si>
  <si>
    <t>通貨ペア別エントリー回数</t>
  </si>
  <si>
    <t>Buy</t>
  </si>
  <si>
    <t>Sell</t>
  </si>
  <si>
    <t>トレード期間</t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</si>
  <si>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</si>
  <si>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</si>
  <si>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</si>
  <si>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</si>
  <si>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</si>
  <si>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</si>
  <si>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</si>
  <si>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</si>
  <si>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</si>
  <si>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</si>
  <si>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最大連勝数</t>
  </si>
  <si>
    <t>最大連敗数</t>
  </si>
  <si>
    <t>最大DD(pips)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</si>
  <si>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</si>
  <si>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</si>
  <si>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</si>
  <si>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</si>
  <si>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</si>
  <si>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</si>
  <si>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</si>
  <si>
    <t>１．今、のあなたの現状を書いてください。</t>
  </si>
  <si>
    <t>（投資歴はどれくらいなのか、現状は勝てているのか負けているか？など）</t>
  </si>
  <si>
    <t>気づき：</t>
  </si>
  <si>
    <t>2011年　　合計</t>
    <phoneticPr fontId="13"/>
  </si>
  <si>
    <t>No.1</t>
    <phoneticPr fontId="13"/>
  </si>
  <si>
    <t>No.2</t>
    <phoneticPr fontId="13"/>
  </si>
  <si>
    <t>エントリー理由</t>
    <rPh sb="5" eb="7">
      <t>リユウ</t>
    </rPh>
    <phoneticPr fontId="13"/>
  </si>
  <si>
    <t>プライスアクションを確認後に30分足を確認したところ、下げ方向で一致したため。</t>
    <rPh sb="10" eb="13">
      <t>カクニンゴ</t>
    </rPh>
    <rPh sb="16" eb="17">
      <t>プン</t>
    </rPh>
    <rPh sb="17" eb="18">
      <t>アシ</t>
    </rPh>
    <rPh sb="19" eb="21">
      <t>カクニン</t>
    </rPh>
    <rPh sb="27" eb="28">
      <t>サ</t>
    </rPh>
    <rPh sb="29" eb="31">
      <t>ホウコウ</t>
    </rPh>
    <rPh sb="32" eb="34">
      <t>イッチ</t>
    </rPh>
    <phoneticPr fontId="13"/>
  </si>
  <si>
    <t>結果</t>
    <rPh sb="0" eb="2">
      <t>ケッカ</t>
    </rPh>
    <phoneticPr fontId="13"/>
  </si>
  <si>
    <t>チャートを見返して、エントリー前のロウソク足が２つのMAを交差しあっていた。
よって、レンジのなかでのプライスアクションだったため負け。
見つけた喜びで視野が狭くなるのが敗因。</t>
    <rPh sb="5" eb="7">
      <t>ミカエ</t>
    </rPh>
    <rPh sb="15" eb="16">
      <t>マエ</t>
    </rPh>
    <rPh sb="21" eb="22">
      <t>アシ</t>
    </rPh>
    <rPh sb="29" eb="31">
      <t>コウサ</t>
    </rPh>
    <rPh sb="65" eb="66">
      <t>マ</t>
    </rPh>
    <rPh sb="69" eb="70">
      <t>ミ</t>
    </rPh>
    <rPh sb="73" eb="74">
      <t>ヨロコ</t>
    </rPh>
    <rPh sb="76" eb="78">
      <t>シヤ</t>
    </rPh>
    <rPh sb="79" eb="80">
      <t>セマ</t>
    </rPh>
    <rPh sb="85" eb="87">
      <t>ハイイン</t>
    </rPh>
    <phoneticPr fontId="13"/>
  </si>
  <si>
    <t>10SMAがサポートとして働いていると判断。30分足でも上昇を確認</t>
    <rPh sb="13" eb="14">
      <t>ハタラ</t>
    </rPh>
    <rPh sb="19" eb="21">
      <t>ハンダン</t>
    </rPh>
    <rPh sb="24" eb="25">
      <t>プン</t>
    </rPh>
    <rPh sb="25" eb="26">
      <t>アシ</t>
    </rPh>
    <rPh sb="28" eb="30">
      <t>ジョウショウ</t>
    </rPh>
    <rPh sb="31" eb="33">
      <t>カクニン</t>
    </rPh>
    <phoneticPr fontId="13"/>
  </si>
  <si>
    <t>10SMAが引き続きサポートしている印象。
利益を伸ばせる場面の想定も視野に相場を見ていくようにする。</t>
    <rPh sb="6" eb="7">
      <t>ヒ</t>
    </rPh>
    <rPh sb="8" eb="9">
      <t>ツヅ</t>
    </rPh>
    <rPh sb="18" eb="20">
      <t>インショウ</t>
    </rPh>
    <rPh sb="22" eb="24">
      <t>リエキ</t>
    </rPh>
    <rPh sb="25" eb="26">
      <t>ノ</t>
    </rPh>
    <rPh sb="29" eb="31">
      <t>バメン</t>
    </rPh>
    <rPh sb="32" eb="34">
      <t>ソウテイ</t>
    </rPh>
    <rPh sb="35" eb="37">
      <t>シヤ</t>
    </rPh>
    <rPh sb="38" eb="40">
      <t>ソウバ</t>
    </rPh>
    <rPh sb="41" eb="42">
      <t>ミ</t>
    </rPh>
    <phoneticPr fontId="13"/>
  </si>
  <si>
    <t>No.3</t>
    <phoneticPr fontId="13"/>
  </si>
  <si>
    <t>ロット数の計算ミス。そもそも相場観のpips数の感覚が足りてない所が課題。
別途学習要
綺麗なトレンドを作っていない、全体的に相場が汚い印象を感じます。
これを明確な判断基準を持つ必要性を感じました。</t>
    <rPh sb="3" eb="4">
      <t>スウ</t>
    </rPh>
    <rPh sb="5" eb="7">
      <t>ケイサン</t>
    </rPh>
    <rPh sb="14" eb="17">
      <t>ソウバカン</t>
    </rPh>
    <rPh sb="22" eb="23">
      <t>スウ</t>
    </rPh>
    <rPh sb="24" eb="26">
      <t>カンカク</t>
    </rPh>
    <rPh sb="27" eb="28">
      <t>タ</t>
    </rPh>
    <rPh sb="32" eb="33">
      <t>トコロ</t>
    </rPh>
    <rPh sb="34" eb="36">
      <t>カダイ</t>
    </rPh>
    <rPh sb="38" eb="40">
      <t>ベット</t>
    </rPh>
    <rPh sb="40" eb="42">
      <t>ガクシュウ</t>
    </rPh>
    <rPh sb="42" eb="43">
      <t>ヨウ</t>
    </rPh>
    <rPh sb="45" eb="47">
      <t>キレイ</t>
    </rPh>
    <rPh sb="53" eb="54">
      <t>ツク</t>
    </rPh>
    <rPh sb="60" eb="63">
      <t>ゼンタイテキ</t>
    </rPh>
    <rPh sb="64" eb="66">
      <t>ソウバ</t>
    </rPh>
    <rPh sb="67" eb="68">
      <t>キタナ</t>
    </rPh>
    <rPh sb="69" eb="71">
      <t>インショウ</t>
    </rPh>
    <rPh sb="72" eb="73">
      <t>カン</t>
    </rPh>
    <rPh sb="81" eb="83">
      <t>メイカク</t>
    </rPh>
    <rPh sb="84" eb="86">
      <t>ハンダン</t>
    </rPh>
    <rPh sb="86" eb="88">
      <t>キジュン</t>
    </rPh>
    <rPh sb="89" eb="90">
      <t>モ</t>
    </rPh>
    <rPh sb="91" eb="94">
      <t>ヒツヨウセイ</t>
    </rPh>
    <rPh sb="95" eb="96">
      <t>カン</t>
    </rPh>
    <phoneticPr fontId="13"/>
  </si>
  <si>
    <t>No.4</t>
    <phoneticPr fontId="13"/>
  </si>
  <si>
    <t>EBが10SMAでサポートされた。30分足も上昇。</t>
    <rPh sb="19" eb="21">
      <t>プンアシ</t>
    </rPh>
    <rPh sb="22" eb="24">
      <t>ジョウショウ</t>
    </rPh>
    <phoneticPr fontId="13"/>
  </si>
  <si>
    <t>No.5</t>
    <phoneticPr fontId="13"/>
  </si>
  <si>
    <t>EBが10SMAでサポート、1日足でも上昇を確認</t>
    <rPh sb="15" eb="16">
      <t>ニチ</t>
    </rPh>
    <rPh sb="16" eb="17">
      <t>アシ</t>
    </rPh>
    <rPh sb="19" eb="21">
      <t>ジョウショウ</t>
    </rPh>
    <rPh sb="22" eb="24">
      <t>カクニン</t>
    </rPh>
    <phoneticPr fontId="13"/>
  </si>
  <si>
    <t>EB自体の実態がSMAの中に食い込んでいたため、
上昇角度が弱かった？
しっかりとMAにサポートされている部分が堅実で勝ちやすい部分と考えて、
同じようなパターンはより慎重に判断するようにする。</t>
    <rPh sb="2" eb="4">
      <t>ジタイ</t>
    </rPh>
    <rPh sb="5" eb="7">
      <t>ジッタイ</t>
    </rPh>
    <rPh sb="12" eb="13">
      <t>ナカ</t>
    </rPh>
    <rPh sb="14" eb="15">
      <t>ク</t>
    </rPh>
    <rPh sb="16" eb="17">
      <t>コ</t>
    </rPh>
    <rPh sb="25" eb="27">
      <t>ジョウショウ</t>
    </rPh>
    <rPh sb="27" eb="29">
      <t>カクド</t>
    </rPh>
    <rPh sb="30" eb="31">
      <t>ヨワ</t>
    </rPh>
    <rPh sb="53" eb="55">
      <t>ブブン</t>
    </rPh>
    <rPh sb="56" eb="58">
      <t>ケンジツ</t>
    </rPh>
    <rPh sb="59" eb="60">
      <t>カ</t>
    </rPh>
    <rPh sb="64" eb="66">
      <t>ブブン</t>
    </rPh>
    <rPh sb="67" eb="68">
      <t>カンガ</t>
    </rPh>
    <rPh sb="72" eb="73">
      <t>オナ</t>
    </rPh>
    <rPh sb="84" eb="86">
      <t>シンチョウ</t>
    </rPh>
    <rPh sb="87" eb="89">
      <t>ハンダン</t>
    </rPh>
    <phoneticPr fontId="13"/>
  </si>
  <si>
    <t>No.6</t>
    <phoneticPr fontId="13"/>
  </si>
  <si>
    <t>EBが10SMAでサポート、1日足でも上昇を確認
30分足ではMAをレンジになっていたが結果を見るためエントリー</t>
    <rPh sb="15" eb="16">
      <t>ニチ</t>
    </rPh>
    <rPh sb="16" eb="17">
      <t>アシ</t>
    </rPh>
    <rPh sb="19" eb="21">
      <t>ジョウショウ</t>
    </rPh>
    <rPh sb="22" eb="24">
      <t>カクニン</t>
    </rPh>
    <rPh sb="27" eb="28">
      <t>プン</t>
    </rPh>
    <rPh sb="28" eb="29">
      <t>アシ</t>
    </rPh>
    <rPh sb="44" eb="46">
      <t>ケッカ</t>
    </rPh>
    <rPh sb="47" eb="48">
      <t>ミ</t>
    </rPh>
    <phoneticPr fontId="13"/>
  </si>
  <si>
    <t xml:space="preserve">上位、下位での時間足の相関性が重要だと感じました。
エントリー判断がまだまだ甘い、ついエントリーをしたくなる部分が
ルールを無視する原因になるので、チェックポイントを明確にする。
</t>
    <rPh sb="0" eb="2">
      <t>ジョウイ</t>
    </rPh>
    <rPh sb="3" eb="5">
      <t>カイ</t>
    </rPh>
    <rPh sb="7" eb="10">
      <t>ジカンアシ</t>
    </rPh>
    <rPh sb="11" eb="14">
      <t>ソウカンセイ</t>
    </rPh>
    <rPh sb="15" eb="17">
      <t>ジュウヨウ</t>
    </rPh>
    <rPh sb="19" eb="20">
      <t>カン</t>
    </rPh>
    <rPh sb="31" eb="33">
      <t>ハンダン</t>
    </rPh>
    <rPh sb="38" eb="39">
      <t>アマ</t>
    </rPh>
    <rPh sb="54" eb="56">
      <t>ブブン</t>
    </rPh>
    <rPh sb="62" eb="64">
      <t>ムシ</t>
    </rPh>
    <rPh sb="66" eb="68">
      <t>ゲンイン</t>
    </rPh>
    <rPh sb="83" eb="85">
      <t>メイカク</t>
    </rPh>
    <phoneticPr fontId="13"/>
  </si>
  <si>
    <t xml:space="preserve">30分足のみ確認していましたが、佐々木さんのアドバイス内での
上位足も確認するとのポイントでみなおしたところ、
1日足では20SMAの下のロウソクでエントリーになっていました。
大きい流れを見るために以後、上の時間でも確認をする。
</t>
    <rPh sb="2" eb="4">
      <t>プンアシ</t>
    </rPh>
    <rPh sb="6" eb="8">
      <t>カクニン</t>
    </rPh>
    <rPh sb="16" eb="19">
      <t>ササキ</t>
    </rPh>
    <rPh sb="27" eb="28">
      <t>ナイ</t>
    </rPh>
    <rPh sb="31" eb="34">
      <t>ジョウイアシ</t>
    </rPh>
    <rPh sb="35" eb="37">
      <t>カクニン</t>
    </rPh>
    <rPh sb="57" eb="58">
      <t>ニチ</t>
    </rPh>
    <rPh sb="58" eb="59">
      <t>アシ</t>
    </rPh>
    <rPh sb="67" eb="68">
      <t>シタ</t>
    </rPh>
    <rPh sb="90" eb="91">
      <t>オオ</t>
    </rPh>
    <rPh sb="93" eb="94">
      <t>ナガ</t>
    </rPh>
    <rPh sb="96" eb="97">
      <t>ミ</t>
    </rPh>
    <rPh sb="101" eb="103">
      <t>イゴ</t>
    </rPh>
    <rPh sb="104" eb="105">
      <t>ウエ</t>
    </rPh>
    <rPh sb="106" eb="108">
      <t>ジカン</t>
    </rPh>
    <rPh sb="110" eb="112">
      <t>カクニン</t>
    </rPh>
    <phoneticPr fontId="13"/>
  </si>
  <si>
    <t>2015年1月1日～12月31日</t>
    <rPh sb="4" eb="5">
      <t>ネン</t>
    </rPh>
    <rPh sb="6" eb="7">
      <t>ガツ</t>
    </rPh>
    <rPh sb="8" eb="9">
      <t>ニチ</t>
    </rPh>
    <rPh sb="12" eb="13">
      <t>ガツ</t>
    </rPh>
    <rPh sb="15" eb="16">
      <t>ニチ</t>
    </rPh>
    <phoneticPr fontId="13"/>
  </si>
  <si>
    <t>勝率が著しく低いことは、何かしらトレード上での問題があると感じます。
大きな課題点として、トレンドを読めていない。
ポンド以外の通貨での値動きを見てみる。
過去の年月を変更してみる。
これらを含めて勝率、教材の再学習を含めてすすめます。</t>
    <rPh sb="0" eb="2">
      <t>ショウリツ</t>
    </rPh>
    <rPh sb="3" eb="4">
      <t>イチジル</t>
    </rPh>
    <rPh sb="6" eb="7">
      <t>ヒク</t>
    </rPh>
    <rPh sb="12" eb="13">
      <t>ナニ</t>
    </rPh>
    <rPh sb="20" eb="21">
      <t>ジョウ</t>
    </rPh>
    <rPh sb="23" eb="25">
      <t>モンダイ</t>
    </rPh>
    <rPh sb="29" eb="30">
      <t>カン</t>
    </rPh>
    <rPh sb="35" eb="36">
      <t>オオ</t>
    </rPh>
    <rPh sb="38" eb="41">
      <t>カダイテン</t>
    </rPh>
    <rPh sb="50" eb="51">
      <t>ヨ</t>
    </rPh>
    <rPh sb="61" eb="63">
      <t>イガイ</t>
    </rPh>
    <rPh sb="64" eb="66">
      <t>ツウカ</t>
    </rPh>
    <rPh sb="68" eb="70">
      <t>ネウゴ</t>
    </rPh>
    <rPh sb="72" eb="73">
      <t>ミ</t>
    </rPh>
    <rPh sb="78" eb="80">
      <t>カコ</t>
    </rPh>
    <rPh sb="81" eb="83">
      <t>ネンゲツ</t>
    </rPh>
    <rPh sb="84" eb="86">
      <t>ヘンコウ</t>
    </rPh>
    <rPh sb="96" eb="97">
      <t>フク</t>
    </rPh>
    <rPh sb="99" eb="101">
      <t>ショウリツ</t>
    </rPh>
    <rPh sb="102" eb="104">
      <t>キョウザイ</t>
    </rPh>
    <rPh sb="105" eb="108">
      <t>サイガクシュウ</t>
    </rPh>
    <rPh sb="109" eb="110">
      <t>フク</t>
    </rPh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</si>
</sst>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¥&quot;#,##0;&quot;¥&quot;\-#,##0"/>
    <numFmt numFmtId="6" formatCode="&quot;¥&quot;#,##0;[Red]&quot;¥&quot;\-#,##0"/>
    <numFmt numFmtId="176" formatCode="0.00_ ;[Red]\-0.00\ "/>
    <numFmt numFmtId="177" formatCode="0.00_ "/>
    <numFmt numFmtId="178" formatCode="0.0_);[Red]\(0.0\)"/>
    <numFmt numFmtId="179" formatCode="m/d;@"/>
    <numFmt numFmtId="180" formatCode="&quot;¥&quot;#,##0_);[Red]\(&quot;¥&quot;#,##0\)"/>
    <numFmt numFmtId="181" formatCode="0_);[Red]\(0\)"/>
    <numFmt numFmtId="182" formatCode="#,##0_ ;[Red]\-#,##0\ "/>
    <numFmt numFmtId="183" formatCode="0.0%"/>
    <numFmt numFmtId="184" formatCode="yyyy/m/d;@"/>
  </numFmts>
  <fonts count="16"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MS PGothic"/>
      <family val="3"/>
      <charset val="128"/>
    </font>
    <font>
      <sz val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28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5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ouble">
        <color indexed="60"/>
      </bottom>
      <diagonal/>
    </border>
    <border>
      <left/>
      <right style="thin">
        <color indexed="64"/>
      </right>
      <top style="thin">
        <color indexed="64"/>
      </top>
      <bottom style="double">
        <color indexed="60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0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ouble">
        <color indexed="6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</cellStyleXfs>
  <cellXfs count="149">
    <xf numFmtId="0" fontId="0" fillId="0" borderId="0" xfId="0">
      <alignment vertical="center"/>
    </xf>
    <xf numFmtId="0" fontId="0" fillId="0" borderId="1" xfId="0" applyNumberFormat="1" applyFont="1" applyFill="1" applyBorder="1" applyAlignment="1" applyProtection="1">
      <alignment vertical="center"/>
    </xf>
    <xf numFmtId="0" fontId="0" fillId="0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Alignment="1" applyProtection="1">
      <alignment vertical="center"/>
    </xf>
    <xf numFmtId="0" fontId="2" fillId="0" borderId="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Alignment="1" applyProtection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9" fontId="0" fillId="0" borderId="6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Alignment="1" applyProtection="1">
      <alignment vertical="center"/>
    </xf>
    <xf numFmtId="0" fontId="0" fillId="0" borderId="8" xfId="0" applyNumberFormat="1" applyFont="1" applyFill="1" applyBorder="1" applyAlignment="1" applyProtection="1">
      <alignment vertical="center"/>
    </xf>
    <xf numFmtId="176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6" fontId="3" fillId="0" borderId="0" xfId="0" applyNumberFormat="1" applyFont="1" applyFill="1" applyBorder="1" applyAlignment="1" applyProtection="1">
      <alignment vertical="center"/>
    </xf>
    <xf numFmtId="176" fontId="0" fillId="0" borderId="1" xfId="0" applyNumberFormat="1" applyFont="1" applyFill="1" applyBorder="1" applyAlignment="1" applyProtection="1">
      <alignment vertical="center"/>
    </xf>
    <xf numFmtId="177" fontId="0" fillId="0" borderId="1" xfId="0" applyNumberFormat="1" applyFont="1" applyFill="1" applyBorder="1" applyAlignment="1" applyProtection="1">
      <alignment vertical="center"/>
    </xf>
    <xf numFmtId="0" fontId="0" fillId="0" borderId="9" xfId="0" applyNumberFormat="1" applyFont="1" applyFill="1" applyBorder="1" applyAlignment="1" applyProtection="1">
      <alignment horizontal="center" vertical="center"/>
    </xf>
    <xf numFmtId="0" fontId="0" fillId="0" borderId="5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0" fontId="0" fillId="0" borderId="6" xfId="0" applyNumberFormat="1" applyFont="1" applyFill="1" applyBorder="1" applyAlignment="1" applyProtection="1">
      <alignment horizontal="center" vertical="center"/>
    </xf>
    <xf numFmtId="0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4" fillId="2" borderId="20" xfId="0" applyNumberFormat="1" applyFont="1" applyFill="1" applyBorder="1" applyAlignment="1" applyProtection="1">
      <alignment horizontal="center" vertical="center"/>
    </xf>
    <xf numFmtId="0" fontId="4" fillId="2" borderId="21" xfId="0" applyNumberFormat="1" applyFont="1" applyFill="1" applyBorder="1" applyAlignment="1" applyProtection="1">
      <alignment horizontal="center" vertical="center"/>
    </xf>
    <xf numFmtId="0" fontId="4" fillId="2" borderId="22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23" xfId="0" applyNumberFormat="1" applyFont="1" applyFill="1" applyBorder="1" applyAlignment="1" applyProtection="1">
      <alignment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0" fontId="0" fillId="0" borderId="26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0" fontId="0" fillId="3" borderId="27" xfId="0" applyNumberFormat="1" applyFont="1" applyFill="1" applyBorder="1" applyAlignment="1" applyProtection="1">
      <alignment vertical="center"/>
    </xf>
    <xf numFmtId="0" fontId="0" fillId="3" borderId="19" xfId="0" applyNumberFormat="1" applyFont="1" applyFill="1" applyBorder="1" applyAlignment="1" applyProtection="1">
      <alignment vertical="center"/>
    </xf>
    <xf numFmtId="0" fontId="0" fillId="3" borderId="21" xfId="0" applyNumberFormat="1" applyFont="1" applyFill="1" applyBorder="1" applyAlignment="1" applyProtection="1">
      <alignment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8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4" borderId="29" xfId="2" applyNumberFormat="1" applyFont="1" applyFill="1" applyBorder="1" applyAlignment="1" applyProtection="1">
      <alignment vertical="center"/>
    </xf>
    <xf numFmtId="178" fontId="6" fillId="4" borderId="27" xfId="2" applyNumberFormat="1" applyFont="1" applyFill="1" applyBorder="1" applyAlignment="1" applyProtection="1">
      <alignment vertical="center"/>
    </xf>
    <xf numFmtId="9" fontId="6" fillId="0" borderId="30" xfId="2" applyNumberFormat="1" applyFont="1" applyFill="1" applyBorder="1" applyAlignment="1" applyProtection="1">
      <alignment horizontal="center" vertical="center"/>
    </xf>
    <xf numFmtId="5" fontId="6" fillId="0" borderId="22" xfId="2" applyNumberFormat="1" applyFont="1" applyFill="1" applyBorder="1" applyAlignment="1" applyProtection="1">
      <alignment horizontal="center" vertical="center"/>
    </xf>
    <xf numFmtId="5" fontId="6" fillId="0" borderId="0" xfId="2" applyNumberFormat="1" applyFont="1" applyFill="1" applyBorder="1" applyAlignment="1" applyProtection="1">
      <alignment horizontal="center" vertical="center"/>
    </xf>
    <xf numFmtId="6" fontId="6" fillId="4" borderId="27" xfId="2" applyNumberFormat="1" applyFont="1" applyFill="1" applyBorder="1" applyAlignment="1" applyProtection="1">
      <alignment vertical="center"/>
    </xf>
    <xf numFmtId="6" fontId="6" fillId="0" borderId="31" xfId="2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55" fontId="7" fillId="0" borderId="13" xfId="2" applyNumberFormat="1" applyFont="1" applyFill="1" applyBorder="1" applyAlignment="1" applyProtection="1">
      <alignment horizontal="center" vertical="center"/>
    </xf>
    <xf numFmtId="0" fontId="6" fillId="4" borderId="32" xfId="2" applyNumberFormat="1" applyFont="1" applyFill="1" applyBorder="1" applyAlignment="1" applyProtection="1">
      <alignment horizontal="center" vertical="center"/>
    </xf>
    <xf numFmtId="0" fontId="6" fillId="4" borderId="33" xfId="2" applyNumberFormat="1" applyFont="1" applyFill="1" applyBorder="1" applyAlignment="1" applyProtection="1">
      <alignment horizontal="center" vertical="center" wrapText="1"/>
    </xf>
    <xf numFmtId="0" fontId="6" fillId="4" borderId="34" xfId="2" applyNumberFormat="1" applyFont="1" applyFill="1" applyBorder="1" applyAlignment="1" applyProtection="1">
      <alignment horizontal="center" vertical="center"/>
    </xf>
    <xf numFmtId="178" fontId="6" fillId="4" borderId="33" xfId="2" applyNumberFormat="1" applyFont="1" applyFill="1" applyBorder="1" applyAlignment="1" applyProtection="1">
      <alignment horizontal="center" vertical="center" wrapText="1"/>
    </xf>
    <xf numFmtId="179" fontId="6" fillId="4" borderId="33" xfId="2" applyNumberFormat="1" applyFont="1" applyFill="1" applyBorder="1" applyAlignment="1" applyProtection="1">
      <alignment horizontal="center" vertical="center"/>
    </xf>
    <xf numFmtId="0" fontId="6" fillId="4" borderId="35" xfId="2" applyNumberFormat="1" applyFont="1" applyFill="1" applyBorder="1" applyAlignment="1" applyProtection="1">
      <alignment horizontal="center" vertical="center" wrapText="1"/>
    </xf>
    <xf numFmtId="178" fontId="6" fillId="4" borderId="36" xfId="2" applyNumberFormat="1" applyFont="1" applyFill="1" applyBorder="1" applyAlignment="1" applyProtection="1">
      <alignment vertical="center"/>
    </xf>
    <xf numFmtId="180" fontId="6" fillId="4" borderId="37" xfId="2" applyNumberFormat="1" applyFont="1" applyFill="1" applyBorder="1" applyAlignment="1" applyProtection="1">
      <alignment horizontal="center" vertical="center"/>
    </xf>
    <xf numFmtId="180" fontId="7" fillId="0" borderId="38" xfId="2" applyNumberFormat="1" applyFont="1" applyFill="1" applyBorder="1" applyAlignment="1" applyProtection="1">
      <alignment horizontal="right" vertical="center"/>
    </xf>
    <xf numFmtId="180" fontId="7" fillId="0" borderId="39" xfId="2" applyNumberFormat="1" applyFont="1" applyFill="1" applyBorder="1" applyAlignment="1" applyProtection="1">
      <alignment horizontal="right" vertical="center"/>
    </xf>
    <xf numFmtId="181" fontId="7" fillId="0" borderId="39" xfId="2" applyNumberFormat="1" applyFont="1" applyFill="1" applyBorder="1" applyAlignment="1" applyProtection="1">
      <alignment horizontal="right" vertical="center"/>
    </xf>
    <xf numFmtId="182" fontId="7" fillId="0" borderId="39" xfId="2" applyNumberFormat="1" applyFont="1" applyFill="1" applyBorder="1" applyAlignment="1" applyProtection="1">
      <alignment horizontal="right" vertical="center"/>
    </xf>
    <xf numFmtId="183" fontId="7" fillId="0" borderId="39" xfId="2" applyNumberFormat="1" applyFont="1" applyFill="1" applyBorder="1" applyAlignment="1" applyProtection="1">
      <alignment vertical="center"/>
    </xf>
    <xf numFmtId="180" fontId="7" fillId="0" borderId="39" xfId="2" applyNumberFormat="1" applyFont="1" applyFill="1" applyBorder="1" applyAlignment="1" applyProtection="1">
      <alignment vertical="center"/>
    </xf>
    <xf numFmtId="177" fontId="7" fillId="0" borderId="39" xfId="2" applyNumberFormat="1" applyFont="1" applyFill="1" applyBorder="1" applyAlignment="1" applyProtection="1">
      <alignment vertical="center"/>
    </xf>
    <xf numFmtId="177" fontId="7" fillId="0" borderId="40" xfId="2" applyNumberFormat="1" applyFont="1" applyFill="1" applyBorder="1" applyAlignment="1" applyProtection="1">
      <alignment vertical="center"/>
    </xf>
    <xf numFmtId="180" fontId="0" fillId="0" borderId="38" xfId="0" applyNumberFormat="1" applyFont="1" applyFill="1" applyBorder="1" applyAlignment="1" applyProtection="1">
      <alignment vertical="center"/>
    </xf>
    <xf numFmtId="180" fontId="0" fillId="0" borderId="39" xfId="0" applyNumberFormat="1" applyFont="1" applyFill="1" applyBorder="1" applyAlignment="1" applyProtection="1">
      <alignment vertical="center"/>
    </xf>
    <xf numFmtId="0" fontId="0" fillId="0" borderId="39" xfId="0" applyNumberFormat="1" applyFont="1" applyFill="1" applyBorder="1" applyAlignment="1" applyProtection="1">
      <alignment vertical="center"/>
    </xf>
    <xf numFmtId="180" fontId="0" fillId="0" borderId="41" xfId="0" applyNumberFormat="1" applyFont="1" applyFill="1" applyBorder="1" applyAlignment="1" applyProtection="1">
      <alignment vertical="center"/>
    </xf>
    <xf numFmtId="180" fontId="0" fillId="0" borderId="42" xfId="0" applyNumberFormat="1" applyFont="1" applyFill="1" applyBorder="1" applyAlignment="1" applyProtection="1">
      <alignment vertical="center"/>
    </xf>
    <xf numFmtId="0" fontId="0" fillId="0" borderId="42" xfId="0" applyNumberFormat="1" applyFont="1" applyFill="1" applyBorder="1" applyAlignment="1" applyProtection="1">
      <alignment vertical="center"/>
    </xf>
    <xf numFmtId="181" fontId="7" fillId="0" borderId="42" xfId="2" applyNumberFormat="1" applyFont="1" applyFill="1" applyBorder="1" applyAlignment="1" applyProtection="1">
      <alignment horizontal="right" vertical="center"/>
    </xf>
    <xf numFmtId="183" fontId="7" fillId="0" borderId="42" xfId="2" applyNumberFormat="1" applyFont="1" applyFill="1" applyBorder="1" applyAlignment="1" applyProtection="1">
      <alignment vertical="center"/>
    </xf>
    <xf numFmtId="180" fontId="7" fillId="0" borderId="42" xfId="2" applyNumberFormat="1" applyFont="1" applyFill="1" applyBorder="1" applyAlignment="1" applyProtection="1">
      <alignment vertical="center"/>
    </xf>
    <xf numFmtId="177" fontId="7" fillId="0" borderId="42" xfId="2" applyNumberFormat="1" applyFont="1" applyFill="1" applyBorder="1" applyAlignment="1" applyProtection="1">
      <alignment vertical="center"/>
    </xf>
    <xf numFmtId="177" fontId="7" fillId="0" borderId="43" xfId="2" applyNumberFormat="1" applyFont="1" applyFill="1" applyBorder="1" applyAlignment="1" applyProtection="1">
      <alignment vertical="center"/>
    </xf>
    <xf numFmtId="6" fontId="7" fillId="0" borderId="39" xfId="2" applyNumberFormat="1" applyFont="1" applyFill="1" applyBorder="1" applyAlignment="1" applyProtection="1">
      <alignment horizontal="right" vertical="center"/>
    </xf>
    <xf numFmtId="6" fontId="7" fillId="0" borderId="42" xfId="2" applyNumberFormat="1" applyFont="1" applyFill="1" applyBorder="1" applyAlignment="1" applyProtection="1">
      <alignment horizontal="right" vertical="center"/>
    </xf>
    <xf numFmtId="55" fontId="0" fillId="0" borderId="12" xfId="0" applyNumberFormat="1" applyFont="1" applyFill="1" applyBorder="1" applyAlignment="1" applyProtection="1">
      <alignment horizontal="center" vertical="center"/>
    </xf>
    <xf numFmtId="5" fontId="1" fillId="0" borderId="44" xfId="0" applyNumberFormat="1" applyFont="1" applyFill="1" applyBorder="1" applyAlignment="1" applyProtection="1">
      <alignment vertical="center"/>
    </xf>
    <xf numFmtId="180" fontId="1" fillId="0" borderId="45" xfId="0" applyNumberFormat="1" applyFont="1" applyFill="1" applyBorder="1" applyAlignment="1" applyProtection="1">
      <alignment vertical="center"/>
    </xf>
    <xf numFmtId="6" fontId="1" fillId="0" borderId="45" xfId="0" applyNumberFormat="1" applyFont="1" applyFill="1" applyBorder="1" applyAlignment="1" applyProtection="1">
      <alignment vertical="center"/>
    </xf>
    <xf numFmtId="182" fontId="1" fillId="0" borderId="45" xfId="0" applyNumberFormat="1" applyFont="1" applyFill="1" applyBorder="1" applyAlignment="1" applyProtection="1">
      <alignment vertical="center"/>
    </xf>
    <xf numFmtId="181" fontId="1" fillId="0" borderId="45" xfId="0" applyNumberFormat="1" applyFont="1" applyFill="1" applyBorder="1" applyAlignment="1" applyProtection="1">
      <alignment vertical="center"/>
    </xf>
    <xf numFmtId="183" fontId="8" fillId="0" borderId="45" xfId="0" applyNumberFormat="1" applyFont="1" applyFill="1" applyBorder="1" applyAlignment="1" applyProtection="1">
      <alignment vertical="center"/>
    </xf>
    <xf numFmtId="177" fontId="1" fillId="0" borderId="46" xfId="0" applyNumberFormat="1" applyFont="1" applyFill="1" applyBorder="1" applyAlignment="1" applyProtection="1">
      <alignment vertical="center"/>
    </xf>
    <xf numFmtId="177" fontId="1" fillId="0" borderId="47" xfId="0" applyNumberFormat="1" applyFont="1" applyFill="1" applyBorder="1" applyAlignment="1" applyProtection="1">
      <alignment vertical="center"/>
    </xf>
    <xf numFmtId="0" fontId="0" fillId="0" borderId="48" xfId="0" applyNumberFormat="1" applyFont="1" applyFill="1" applyBorder="1" applyAlignment="1" applyProtection="1">
      <alignment vertical="center"/>
    </xf>
    <xf numFmtId="0" fontId="9" fillId="0" borderId="40" xfId="0" applyNumberFormat="1" applyFont="1" applyFill="1" applyBorder="1" applyAlignment="1" applyProtection="1">
      <alignment vertical="center"/>
    </xf>
    <xf numFmtId="0" fontId="6" fillId="5" borderId="0" xfId="2" applyNumberFormat="1" applyFont="1" applyFill="1" applyBorder="1" applyAlignment="1" applyProtection="1">
      <alignment vertical="center"/>
    </xf>
    <xf numFmtId="5" fontId="6" fillId="5" borderId="0" xfId="2" applyNumberFormat="1" applyFont="1" applyFill="1" applyBorder="1" applyAlignment="1" applyProtection="1">
      <alignment horizontal="center" vertical="center"/>
    </xf>
    <xf numFmtId="178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vertical="center"/>
    </xf>
    <xf numFmtId="6" fontId="6" fillId="5" borderId="0" xfId="2" applyNumberFormat="1" applyFont="1" applyFill="1" applyBorder="1" applyAlignment="1" applyProtection="1">
      <alignment horizontal="center" vertical="center"/>
    </xf>
    <xf numFmtId="0" fontId="0" fillId="5" borderId="0" xfId="0" applyNumberFormat="1" applyFont="1" applyFill="1" applyBorder="1" applyAlignment="1" applyProtection="1">
      <alignment vertical="center"/>
    </xf>
    <xf numFmtId="0" fontId="6" fillId="5" borderId="49" xfId="2" applyNumberFormat="1" applyFont="1" applyFill="1" applyBorder="1" applyAlignment="1" applyProtection="1">
      <alignment vertical="center"/>
    </xf>
    <xf numFmtId="5" fontId="6" fillId="5" borderId="49" xfId="2" applyNumberFormat="1" applyFont="1" applyFill="1" applyBorder="1" applyAlignment="1" applyProtection="1">
      <alignment horizontal="center" vertical="center"/>
    </xf>
    <xf numFmtId="178" fontId="6" fillId="5" borderId="49" xfId="2" applyNumberFormat="1" applyFont="1" applyFill="1" applyBorder="1" applyAlignment="1" applyProtection="1">
      <alignment vertical="center"/>
    </xf>
    <xf numFmtId="6" fontId="6" fillId="5" borderId="49" xfId="2" applyNumberFormat="1" applyFont="1" applyFill="1" applyBorder="1" applyAlignment="1" applyProtection="1">
      <alignment vertical="center"/>
    </xf>
    <xf numFmtId="6" fontId="6" fillId="5" borderId="49" xfId="2" applyNumberFormat="1" applyFont="1" applyFill="1" applyBorder="1" applyAlignment="1" applyProtection="1">
      <alignment horizontal="center" vertical="center"/>
    </xf>
    <xf numFmtId="0" fontId="0" fillId="5" borderId="49" xfId="0" applyNumberFormat="1" applyFont="1" applyFill="1" applyBorder="1" applyAlignment="1" applyProtection="1">
      <alignment vertical="center"/>
    </xf>
    <xf numFmtId="0" fontId="0" fillId="0" borderId="49" xfId="0" applyNumberFormat="1" applyFont="1" applyFill="1" applyBorder="1" applyAlignment="1" applyProtection="1">
      <alignment vertical="center"/>
    </xf>
    <xf numFmtId="0" fontId="0" fillId="0" borderId="50" xfId="0" applyNumberFormat="1" applyFont="1" applyFill="1" applyBorder="1" applyAlignment="1" applyProtection="1">
      <alignment vertical="center"/>
    </xf>
    <xf numFmtId="5" fontId="7" fillId="6" borderId="50" xfId="2" applyNumberFormat="1" applyFont="1" applyFill="1" applyBorder="1" applyAlignment="1" applyProtection="1">
      <alignment horizontal="center"/>
    </xf>
    <xf numFmtId="5" fontId="6" fillId="0" borderId="50" xfId="2" applyNumberFormat="1" applyFont="1" applyFill="1" applyBorder="1" applyAlignment="1" applyProtection="1">
      <alignment horizontal="center" vertical="center"/>
    </xf>
    <xf numFmtId="0" fontId="6" fillId="0" borderId="50" xfId="2" applyNumberFormat="1" applyFont="1" applyFill="1" applyBorder="1" applyAlignment="1" applyProtection="1"/>
    <xf numFmtId="5" fontId="7" fillId="6" borderId="11" xfId="2" applyNumberFormat="1" applyFont="1" applyFill="1" applyBorder="1" applyAlignment="1" applyProtection="1">
      <alignment horizontal="center"/>
    </xf>
    <xf numFmtId="0" fontId="10" fillId="4" borderId="51" xfId="2" applyNumberFormat="1" applyFont="1" applyFill="1" applyBorder="1" applyAlignment="1" applyProtection="1">
      <alignment horizontal="center" vertical="center"/>
    </xf>
    <xf numFmtId="5" fontId="10" fillId="5" borderId="49" xfId="2" applyNumberFormat="1" applyFont="1" applyFill="1" applyBorder="1" applyAlignment="1" applyProtection="1">
      <alignment horizontal="center" vertical="center"/>
    </xf>
    <xf numFmtId="9" fontId="6" fillId="5" borderId="52" xfId="2" applyNumberFormat="1" applyFont="1" applyFill="1" applyBorder="1" applyAlignment="1" applyProtection="1">
      <alignment horizontal="center" vertical="center"/>
    </xf>
    <xf numFmtId="5" fontId="7" fillId="6" borderId="53" xfId="2" applyNumberFormat="1" applyFont="1" applyFill="1" applyBorder="1" applyAlignment="1" applyProtection="1">
      <alignment horizontal="center"/>
    </xf>
    <xf numFmtId="0" fontId="0" fillId="0" borderId="54" xfId="0" applyNumberFormat="1" applyFont="1" applyFill="1" applyBorder="1" applyAlignment="1" applyProtection="1">
      <alignment vertical="center"/>
    </xf>
    <xf numFmtId="0" fontId="0" fillId="0" borderId="55" xfId="0" applyNumberFormat="1" applyFont="1" applyFill="1" applyBorder="1" applyAlignment="1" applyProtection="1">
      <alignment vertical="center"/>
    </xf>
    <xf numFmtId="0" fontId="0" fillId="0" borderId="56" xfId="0" applyNumberFormat="1" applyFont="1" applyFill="1" applyBorder="1" applyAlignment="1" applyProtection="1">
      <alignment vertical="center"/>
    </xf>
    <xf numFmtId="0" fontId="6" fillId="4" borderId="27" xfId="2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57" xfId="0" applyNumberFormat="1" applyFont="1" applyFill="1" applyBorder="1" applyAlignment="1" applyProtection="1">
      <alignment vertical="center"/>
    </xf>
    <xf numFmtId="0" fontId="0" fillId="3" borderId="31" xfId="0" applyNumberFormat="1" applyFont="1" applyFill="1" applyBorder="1" applyAlignment="1" applyProtection="1">
      <alignment vertical="center"/>
    </xf>
    <xf numFmtId="0" fontId="1" fillId="0" borderId="0" xfId="3">
      <alignment vertical="center"/>
    </xf>
    <xf numFmtId="0" fontId="1" fillId="0" borderId="58" xfId="3" applyBorder="1">
      <alignment vertical="center"/>
    </xf>
    <xf numFmtId="0" fontId="1" fillId="0" borderId="59" xfId="3" applyBorder="1">
      <alignment vertical="center"/>
    </xf>
    <xf numFmtId="0" fontId="1" fillId="0" borderId="60" xfId="3" applyBorder="1">
      <alignment vertical="center"/>
    </xf>
    <xf numFmtId="0" fontId="1" fillId="0" borderId="28" xfId="3" applyBorder="1">
      <alignment vertical="center"/>
    </xf>
    <xf numFmtId="0" fontId="1" fillId="0" borderId="0" xfId="3" applyBorder="1">
      <alignment vertical="center"/>
    </xf>
    <xf numFmtId="5" fontId="7" fillId="6" borderId="13" xfId="2" applyNumberFormat="1" applyFont="1" applyFill="1" applyBorder="1" applyAlignment="1" applyProtection="1">
      <alignment horizontal="center"/>
    </xf>
    <xf numFmtId="5" fontId="7" fillId="6" borderId="52" xfId="2" applyNumberFormat="1" applyFont="1" applyFill="1" applyBorder="1" applyAlignment="1" applyProtection="1">
      <alignment horizontal="center"/>
    </xf>
    <xf numFmtId="5" fontId="7" fillId="6" borderId="40" xfId="2" applyNumberFormat="1" applyFont="1" applyFill="1" applyBorder="1" applyAlignment="1" applyProtection="1">
      <alignment horizontal="center"/>
    </xf>
    <xf numFmtId="5" fontId="7" fillId="6" borderId="54" xfId="2" applyNumberFormat="1" applyFont="1" applyFill="1" applyBorder="1" applyAlignment="1" applyProtection="1">
      <alignment horizontal="center"/>
    </xf>
    <xf numFmtId="5" fontId="7" fillId="6" borderId="61" xfId="2" applyNumberFormat="1" applyFont="1" applyFill="1" applyBorder="1" applyAlignment="1" applyProtection="1">
      <alignment horizontal="center"/>
    </xf>
    <xf numFmtId="5" fontId="11" fillId="0" borderId="11" xfId="2" applyNumberFormat="1" applyFont="1" applyFill="1" applyBorder="1" applyAlignment="1" applyProtection="1">
      <alignment horizontal="center" vertical="center"/>
    </xf>
    <xf numFmtId="184" fontId="6" fillId="0" borderId="20" xfId="2" applyNumberFormat="1" applyFont="1" applyFill="1" applyBorder="1" applyAlignment="1" applyProtection="1">
      <alignment horizontal="center" vertical="center"/>
    </xf>
    <xf numFmtId="184" fontId="6" fillId="0" borderId="31" xfId="2" applyNumberFormat="1" applyFont="1" applyFill="1" applyBorder="1" applyAlignment="1" applyProtection="1">
      <alignment horizontal="center" vertical="center"/>
    </xf>
    <xf numFmtId="5" fontId="6" fillId="0" borderId="61" xfId="2" applyNumberFormat="1" applyFont="1" applyFill="1" applyBorder="1" applyAlignment="1" applyProtection="1">
      <alignment horizontal="center" vertical="center"/>
    </xf>
    <xf numFmtId="5" fontId="6" fillId="0" borderId="62" xfId="2" applyNumberFormat="1" applyFont="1" applyFill="1" applyBorder="1" applyAlignment="1" applyProtection="1">
      <alignment horizontal="center" vertical="center"/>
    </xf>
    <xf numFmtId="0" fontId="4" fillId="2" borderId="63" xfId="0" applyNumberFormat="1" applyFont="1" applyFill="1" applyBorder="1" applyAlignment="1" applyProtection="1">
      <alignment horizontal="center" vertical="center"/>
    </xf>
    <xf numFmtId="0" fontId="4" fillId="2" borderId="31" xfId="0" applyNumberFormat="1" applyFont="1" applyFill="1" applyBorder="1" applyAlignment="1" applyProtection="1">
      <alignment horizontal="center" vertical="center"/>
    </xf>
    <xf numFmtId="0" fontId="4" fillId="2" borderId="27" xfId="0" applyNumberFormat="1" applyFont="1" applyFill="1" applyBorder="1" applyAlignment="1" applyProtection="1">
      <alignment horizontal="center" vertical="center"/>
    </xf>
    <xf numFmtId="0" fontId="4" fillId="2" borderId="19" xfId="0" applyNumberFormat="1" applyFont="1" applyFill="1" applyBorder="1" applyAlignment="1" applyProtection="1">
      <alignment horizontal="center" vertical="center"/>
    </xf>
    <xf numFmtId="0" fontId="14" fillId="0" borderId="0" xfId="0" applyFont="1">
      <alignment vertical="center"/>
    </xf>
    <xf numFmtId="0" fontId="0" fillId="0" borderId="0" xfId="0" applyAlignment="1">
      <alignment vertical="center" wrapText="1"/>
    </xf>
    <xf numFmtId="0" fontId="3" fillId="7" borderId="0" xfId="0" applyFont="1" applyFill="1">
      <alignment vertical="center"/>
    </xf>
    <xf numFmtId="0" fontId="15" fillId="0" borderId="1" xfId="0" applyNumberFormat="1" applyFont="1" applyFill="1" applyBorder="1" applyAlignment="1" applyProtection="1">
      <alignment vertical="center"/>
    </xf>
  </cellXfs>
  <cellStyles count="4">
    <cellStyle name="標準" xfId="0" builtinId="0"/>
    <cellStyle name="標準 2" xfId="1" xr:uid="{00000000-0005-0000-0000-000001000000}"/>
    <cellStyle name="標準 3" xfId="2" xr:uid="{00000000-0005-0000-0000-000002000000}"/>
    <cellStyle name="標準_気づき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16</xdr:col>
      <xdr:colOff>378456</xdr:colOff>
      <xdr:row>39</xdr:row>
      <xdr:rowOff>34843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D04ED42-511F-465E-82EF-AF72CE407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550"/>
          <a:ext cx="14608806" cy="63784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16</xdr:col>
      <xdr:colOff>378456</xdr:colOff>
      <xdr:row>91</xdr:row>
      <xdr:rowOff>55800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58ED462-DEF9-42E1-9340-DC158B557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05950"/>
          <a:ext cx="14608806" cy="6408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16</xdr:col>
      <xdr:colOff>378456</xdr:colOff>
      <xdr:row>44</xdr:row>
      <xdr:rowOff>133435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3A471A6-DBB1-44A1-87B4-6C0F3FCF4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34200"/>
          <a:ext cx="14608806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16</xdr:col>
      <xdr:colOff>397507</xdr:colOff>
      <xdr:row>137</xdr:row>
      <xdr:rowOff>152948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EF3BC0A2-5AB8-4DC2-BBA1-9D9640FCF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78600"/>
          <a:ext cx="14616427" cy="63251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16</xdr:col>
      <xdr:colOff>378456</xdr:colOff>
      <xdr:row>185</xdr:row>
      <xdr:rowOff>549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1F51D22-D6FD-4CB9-B535-C3C3D2BA0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22600"/>
          <a:ext cx="14608806" cy="6332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16</xdr:col>
      <xdr:colOff>378456</xdr:colOff>
      <xdr:row>231</xdr:row>
      <xdr:rowOff>152948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5F4FD34-7460-407D-94AE-5171CF3A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66600"/>
          <a:ext cx="14608806" cy="63251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16</xdr:col>
      <xdr:colOff>378456</xdr:colOff>
      <xdr:row>279</xdr:row>
      <xdr:rowOff>549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24FD561-B748-4C4B-8F78-65066E12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710600"/>
          <a:ext cx="14608806" cy="6332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"/>
  <sheetViews>
    <sheetView zoomScaleSheetLayoutView="100" workbookViewId="0">
      <selection activeCell="D18" sqref="D18"/>
    </sheetView>
  </sheetViews>
  <sheetFormatPr defaultColWidth="10" defaultRowHeight="13.5" customHeight="1"/>
  <cols>
    <col min="1" max="1" width="22.77734375" customWidth="1"/>
    <col min="2" max="2" width="13.6640625" customWidth="1"/>
    <col min="3" max="3" width="13.88671875" customWidth="1"/>
    <col min="4" max="4" width="15.6640625" customWidth="1"/>
    <col min="5" max="5" width="12.33203125" customWidth="1"/>
    <col min="6" max="6" width="12.21875" customWidth="1"/>
    <col min="7" max="7" width="13.21875" customWidth="1"/>
    <col min="9" max="9" width="15.77734375" customWidth="1"/>
    <col min="10" max="10" width="13.109375" customWidth="1"/>
    <col min="11" max="11" width="15.44140625" customWidth="1"/>
    <col min="12" max="12" width="17.6640625" customWidth="1"/>
  </cols>
  <sheetData>
    <row r="1" spans="1:12" ht="19.5" customHeight="1">
      <c r="A1" s="119"/>
      <c r="B1" s="131" t="s">
        <v>0</v>
      </c>
      <c r="C1" s="132"/>
      <c r="D1" s="133"/>
      <c r="E1" s="118"/>
      <c r="F1" s="134" t="s">
        <v>0</v>
      </c>
      <c r="G1" s="135"/>
      <c r="H1" s="120"/>
    </row>
    <row r="2" spans="1:12" ht="25.5" customHeight="1">
      <c r="A2" s="121" t="s">
        <v>1</v>
      </c>
      <c r="B2" s="136">
        <v>1000000</v>
      </c>
      <c r="C2" s="136"/>
      <c r="D2" s="136"/>
      <c r="E2" s="62" t="s">
        <v>2</v>
      </c>
      <c r="F2" s="137">
        <v>42005</v>
      </c>
      <c r="G2" s="138"/>
      <c r="H2" s="46"/>
      <c r="I2" s="46"/>
    </row>
    <row r="3" spans="1:12" ht="27" customHeight="1">
      <c r="A3" s="47" t="s">
        <v>3</v>
      </c>
      <c r="B3" s="139">
        <f>SUM(B2+D20)</f>
        <v>952249</v>
      </c>
      <c r="C3" s="139"/>
      <c r="D3" s="140"/>
      <c r="E3" s="48" t="s">
        <v>4</v>
      </c>
      <c r="F3" s="49">
        <v>0.02</v>
      </c>
      <c r="G3" s="50">
        <f>B3*F3</f>
        <v>19044.98</v>
      </c>
      <c r="H3" s="52" t="s">
        <v>5</v>
      </c>
      <c r="I3" s="53">
        <f>(B3-B2)</f>
        <v>-47751</v>
      </c>
      <c r="K3" s="122"/>
    </row>
    <row r="4" spans="1:12" s="101" customFormat="1" ht="17.25" customHeight="1">
      <c r="A4" s="96"/>
      <c r="B4" s="97"/>
      <c r="C4" s="97"/>
      <c r="D4" s="97"/>
      <c r="E4" s="98"/>
      <c r="F4" s="117" t="s">
        <v>0</v>
      </c>
      <c r="G4" s="97"/>
      <c r="H4" s="99"/>
      <c r="I4" s="100"/>
    </row>
    <row r="5" spans="1:12" ht="39" customHeight="1">
      <c r="A5" s="102"/>
      <c r="B5" s="103"/>
      <c r="C5" s="103"/>
      <c r="D5" s="115"/>
      <c r="E5" s="104"/>
      <c r="F5" s="116"/>
      <c r="G5" s="103"/>
      <c r="H5" s="105"/>
      <c r="I5" s="106"/>
      <c r="J5" s="107"/>
      <c r="K5" s="108"/>
      <c r="L5" s="108"/>
    </row>
    <row r="6" spans="1:12" ht="21" customHeight="1">
      <c r="A6" s="112" t="s">
        <v>6</v>
      </c>
      <c r="B6" s="110" t="s">
        <v>0</v>
      </c>
      <c r="C6" s="110" t="s">
        <v>0</v>
      </c>
      <c r="D6" s="111"/>
      <c r="E6" s="110" t="s">
        <v>0</v>
      </c>
      <c r="F6" s="113" t="s">
        <v>0</v>
      </c>
      <c r="G6" s="51"/>
      <c r="H6" s="46"/>
      <c r="I6" s="46"/>
      <c r="L6" s="109"/>
    </row>
    <row r="7" spans="1:12" ht="43.2">
      <c r="A7" s="114" t="s">
        <v>7</v>
      </c>
      <c r="B7" s="56" t="s">
        <v>8</v>
      </c>
      <c r="C7" s="57" t="s">
        <v>9</v>
      </c>
      <c r="D7" s="58" t="s">
        <v>10</v>
      </c>
      <c r="E7" s="59" t="s">
        <v>11</v>
      </c>
      <c r="F7" s="57" t="s">
        <v>12</v>
      </c>
      <c r="G7" s="59" t="s">
        <v>13</v>
      </c>
      <c r="H7" s="58" t="s">
        <v>14</v>
      </c>
      <c r="I7" s="60" t="s">
        <v>15</v>
      </c>
      <c r="J7" s="63" t="s">
        <v>16</v>
      </c>
      <c r="K7" s="57" t="s">
        <v>17</v>
      </c>
      <c r="L7" s="61" t="s">
        <v>18</v>
      </c>
    </row>
    <row r="8" spans="1:12" ht="24.9" customHeight="1">
      <c r="A8" s="55">
        <v>42005</v>
      </c>
      <c r="B8" s="64">
        <v>0</v>
      </c>
      <c r="C8" s="65">
        <v>11932</v>
      </c>
      <c r="D8" s="83">
        <f t="shared" ref="D8:D19" si="0">SUM(B8-C8)</f>
        <v>-11932</v>
      </c>
      <c r="E8" s="66">
        <v>0</v>
      </c>
      <c r="F8" s="67">
        <v>3</v>
      </c>
      <c r="G8" s="66">
        <f t="shared" ref="G8:G19" si="1">SUM(E8+F8)</f>
        <v>3</v>
      </c>
      <c r="H8" s="68">
        <f t="shared" ref="H8:H19" si="2">E8/G8</f>
        <v>0</v>
      </c>
      <c r="I8" s="69" t="e">
        <f t="shared" ref="I8:I19" si="3">B8/E8</f>
        <v>#DIV/0!</v>
      </c>
      <c r="J8" s="69">
        <f t="shared" ref="J8:J19" si="4">C8/F8</f>
        <v>3977.3333333333335</v>
      </c>
      <c r="K8" s="70" t="e">
        <f t="shared" ref="K8:K19" si="5">I8/J8</f>
        <v>#DIV/0!</v>
      </c>
      <c r="L8" s="71">
        <f t="shared" ref="L8:L19" si="6">B8/C8</f>
        <v>0</v>
      </c>
    </row>
    <row r="9" spans="1:12" ht="24.9" customHeight="1">
      <c r="A9" s="55">
        <v>42036</v>
      </c>
      <c r="B9" s="72">
        <v>0</v>
      </c>
      <c r="C9" s="73">
        <v>0</v>
      </c>
      <c r="D9" s="83">
        <f t="shared" si="0"/>
        <v>0</v>
      </c>
      <c r="E9" s="74">
        <v>0</v>
      </c>
      <c r="F9" s="74">
        <v>0</v>
      </c>
      <c r="G9" s="66">
        <f t="shared" si="1"/>
        <v>0</v>
      </c>
      <c r="H9" s="68" t="e">
        <f t="shared" si="2"/>
        <v>#DIV/0!</v>
      </c>
      <c r="I9" s="69" t="e">
        <f t="shared" si="3"/>
        <v>#DIV/0!</v>
      </c>
      <c r="J9" s="69" t="e">
        <f t="shared" si="4"/>
        <v>#DIV/0!</v>
      </c>
      <c r="K9" s="70" t="e">
        <f t="shared" si="5"/>
        <v>#DIV/0!</v>
      </c>
      <c r="L9" s="71" t="e">
        <f t="shared" si="6"/>
        <v>#DIV/0!</v>
      </c>
    </row>
    <row r="10" spans="1:12" ht="24.9" customHeight="1">
      <c r="A10" s="55">
        <v>42064</v>
      </c>
      <c r="B10" s="72">
        <v>0</v>
      </c>
      <c r="C10" s="73">
        <v>0</v>
      </c>
      <c r="D10" s="83">
        <f t="shared" si="0"/>
        <v>0</v>
      </c>
      <c r="E10" s="74">
        <v>0</v>
      </c>
      <c r="F10" s="74">
        <v>0</v>
      </c>
      <c r="G10" s="66">
        <f t="shared" si="1"/>
        <v>0</v>
      </c>
      <c r="H10" s="68" t="e">
        <f t="shared" si="2"/>
        <v>#DIV/0!</v>
      </c>
      <c r="I10" s="69" t="e">
        <f t="shared" si="3"/>
        <v>#DIV/0!</v>
      </c>
      <c r="J10" s="69" t="e">
        <f t="shared" si="4"/>
        <v>#DIV/0!</v>
      </c>
      <c r="K10" s="70" t="e">
        <f t="shared" si="5"/>
        <v>#DIV/0!</v>
      </c>
      <c r="L10" s="71" t="e">
        <f t="shared" si="6"/>
        <v>#DIV/0!</v>
      </c>
    </row>
    <row r="11" spans="1:12" ht="24.9" customHeight="1">
      <c r="A11" s="55">
        <v>42095</v>
      </c>
      <c r="B11" s="72">
        <v>18887</v>
      </c>
      <c r="C11" s="73">
        <v>0</v>
      </c>
      <c r="D11" s="83">
        <f t="shared" si="0"/>
        <v>18887</v>
      </c>
      <c r="E11" s="74">
        <v>3</v>
      </c>
      <c r="F11" s="74">
        <v>0</v>
      </c>
      <c r="G11" s="66">
        <f t="shared" si="1"/>
        <v>3</v>
      </c>
      <c r="H11" s="68">
        <f t="shared" si="2"/>
        <v>1</v>
      </c>
      <c r="I11" s="69">
        <f t="shared" si="3"/>
        <v>6295.666666666667</v>
      </c>
      <c r="J11" s="69" t="e">
        <f t="shared" si="4"/>
        <v>#DIV/0!</v>
      </c>
      <c r="K11" s="70" t="e">
        <f t="shared" si="5"/>
        <v>#DIV/0!</v>
      </c>
      <c r="L11" s="71" t="e">
        <f t="shared" si="6"/>
        <v>#DIV/0!</v>
      </c>
    </row>
    <row r="12" spans="1:12" ht="24.9" customHeight="1">
      <c r="A12" s="55">
        <v>42125</v>
      </c>
      <c r="B12" s="72">
        <v>0</v>
      </c>
      <c r="C12" s="65">
        <v>0</v>
      </c>
      <c r="D12" s="83">
        <f t="shared" si="0"/>
        <v>0</v>
      </c>
      <c r="E12" s="74">
        <v>0</v>
      </c>
      <c r="F12" s="74">
        <v>0</v>
      </c>
      <c r="G12" s="66">
        <f t="shared" si="1"/>
        <v>0</v>
      </c>
      <c r="H12" s="68" t="e">
        <f t="shared" si="2"/>
        <v>#DIV/0!</v>
      </c>
      <c r="I12" s="69" t="e">
        <f t="shared" si="3"/>
        <v>#DIV/0!</v>
      </c>
      <c r="J12" s="69" t="e">
        <f t="shared" si="4"/>
        <v>#DIV/0!</v>
      </c>
      <c r="K12" s="70" t="e">
        <f t="shared" si="5"/>
        <v>#DIV/0!</v>
      </c>
      <c r="L12" s="71" t="e">
        <f t="shared" si="6"/>
        <v>#DIV/0!</v>
      </c>
    </row>
    <row r="13" spans="1:12" ht="24.9" customHeight="1">
      <c r="A13" s="55">
        <v>42156</v>
      </c>
      <c r="B13" s="72">
        <v>0</v>
      </c>
      <c r="C13" s="73">
        <v>0</v>
      </c>
      <c r="D13" s="83">
        <f t="shared" si="0"/>
        <v>0</v>
      </c>
      <c r="E13" s="74">
        <v>0</v>
      </c>
      <c r="F13" s="74">
        <v>0</v>
      </c>
      <c r="G13" s="66">
        <f t="shared" si="1"/>
        <v>0</v>
      </c>
      <c r="H13" s="68" t="e">
        <f t="shared" si="2"/>
        <v>#DIV/0!</v>
      </c>
      <c r="I13" s="69" t="e">
        <f t="shared" si="3"/>
        <v>#DIV/0!</v>
      </c>
      <c r="J13" s="69" t="e">
        <f t="shared" si="4"/>
        <v>#DIV/0!</v>
      </c>
      <c r="K13" s="70" t="e">
        <f t="shared" si="5"/>
        <v>#DIV/0!</v>
      </c>
      <c r="L13" s="71" t="e">
        <f t="shared" si="6"/>
        <v>#DIV/0!</v>
      </c>
    </row>
    <row r="14" spans="1:12" ht="24.9" customHeight="1">
      <c r="A14" s="55">
        <v>42186</v>
      </c>
      <c r="B14" s="72">
        <v>2328</v>
      </c>
      <c r="C14" s="65">
        <v>4654</v>
      </c>
      <c r="D14" s="83">
        <f t="shared" si="0"/>
        <v>-2326</v>
      </c>
      <c r="E14" s="74">
        <v>1</v>
      </c>
      <c r="F14" s="74">
        <v>2</v>
      </c>
      <c r="G14" s="66">
        <f t="shared" si="1"/>
        <v>3</v>
      </c>
      <c r="H14" s="68">
        <f t="shared" si="2"/>
        <v>0.33333333333333331</v>
      </c>
      <c r="I14" s="69">
        <f t="shared" si="3"/>
        <v>2328</v>
      </c>
      <c r="J14" s="69">
        <f t="shared" si="4"/>
        <v>2327</v>
      </c>
      <c r="K14" s="70">
        <f t="shared" si="5"/>
        <v>1.0004297378599054</v>
      </c>
      <c r="L14" s="71">
        <f t="shared" si="6"/>
        <v>0.50021486892995271</v>
      </c>
    </row>
    <row r="15" spans="1:12" ht="24.9" customHeight="1">
      <c r="A15" s="55">
        <v>42217</v>
      </c>
      <c r="B15" s="72">
        <v>0</v>
      </c>
      <c r="C15" s="65">
        <v>0</v>
      </c>
      <c r="D15" s="83">
        <f t="shared" si="0"/>
        <v>0</v>
      </c>
      <c r="E15" s="74">
        <v>0</v>
      </c>
      <c r="F15" s="74">
        <v>0</v>
      </c>
      <c r="G15" s="66">
        <f t="shared" si="1"/>
        <v>0</v>
      </c>
      <c r="H15" s="68" t="e">
        <f t="shared" si="2"/>
        <v>#DIV/0!</v>
      </c>
      <c r="I15" s="69" t="e">
        <f t="shared" si="3"/>
        <v>#DIV/0!</v>
      </c>
      <c r="J15" s="69" t="e">
        <f t="shared" si="4"/>
        <v>#DIV/0!</v>
      </c>
      <c r="K15" s="70" t="e">
        <f t="shared" si="5"/>
        <v>#DIV/0!</v>
      </c>
      <c r="L15" s="71" t="e">
        <f t="shared" si="6"/>
        <v>#DIV/0!</v>
      </c>
    </row>
    <row r="16" spans="1:12" ht="24.9" customHeight="1">
      <c r="A16" s="55">
        <v>42248</v>
      </c>
      <c r="B16" s="72">
        <v>0</v>
      </c>
      <c r="C16" s="65">
        <v>0</v>
      </c>
      <c r="D16" s="83">
        <f t="shared" si="0"/>
        <v>0</v>
      </c>
      <c r="E16" s="74">
        <v>0</v>
      </c>
      <c r="F16" s="74">
        <v>0</v>
      </c>
      <c r="G16" s="66">
        <f t="shared" si="1"/>
        <v>0</v>
      </c>
      <c r="H16" s="68" t="e">
        <f t="shared" si="2"/>
        <v>#DIV/0!</v>
      </c>
      <c r="I16" s="69" t="e">
        <f t="shared" si="3"/>
        <v>#DIV/0!</v>
      </c>
      <c r="J16" s="69" t="e">
        <f t="shared" si="4"/>
        <v>#DIV/0!</v>
      </c>
      <c r="K16" s="70" t="e">
        <f t="shared" si="5"/>
        <v>#DIV/0!</v>
      </c>
      <c r="L16" s="71" t="e">
        <f t="shared" si="6"/>
        <v>#DIV/0!</v>
      </c>
    </row>
    <row r="17" spans="1:12" ht="24.9" customHeight="1">
      <c r="A17" s="55">
        <v>42278</v>
      </c>
      <c r="B17" s="72">
        <v>0</v>
      </c>
      <c r="C17" s="65">
        <v>42267</v>
      </c>
      <c r="D17" s="83">
        <f t="shared" si="0"/>
        <v>-42267</v>
      </c>
      <c r="E17" s="74">
        <v>0</v>
      </c>
      <c r="F17" s="74">
        <v>3</v>
      </c>
      <c r="G17" s="66">
        <f t="shared" si="1"/>
        <v>3</v>
      </c>
      <c r="H17" s="68">
        <f t="shared" si="2"/>
        <v>0</v>
      </c>
      <c r="I17" s="69" t="e">
        <f t="shared" si="3"/>
        <v>#DIV/0!</v>
      </c>
      <c r="J17" s="69">
        <f t="shared" si="4"/>
        <v>14089</v>
      </c>
      <c r="K17" s="70" t="e">
        <f t="shared" si="5"/>
        <v>#DIV/0!</v>
      </c>
      <c r="L17" s="71">
        <f t="shared" si="6"/>
        <v>0</v>
      </c>
    </row>
    <row r="18" spans="1:12" ht="24.9" customHeight="1">
      <c r="A18" s="55">
        <v>42309</v>
      </c>
      <c r="B18" s="72">
        <v>0</v>
      </c>
      <c r="C18" s="65">
        <v>10113</v>
      </c>
      <c r="D18" s="83">
        <f t="shared" si="0"/>
        <v>-10113</v>
      </c>
      <c r="E18" s="74">
        <v>0</v>
      </c>
      <c r="F18" s="74">
        <v>3</v>
      </c>
      <c r="G18" s="66">
        <f t="shared" si="1"/>
        <v>3</v>
      </c>
      <c r="H18" s="68">
        <f t="shared" si="2"/>
        <v>0</v>
      </c>
      <c r="I18" s="69" t="e">
        <f t="shared" si="3"/>
        <v>#DIV/0!</v>
      </c>
      <c r="J18" s="69">
        <f t="shared" si="4"/>
        <v>3371</v>
      </c>
      <c r="K18" s="70" t="e">
        <f t="shared" si="5"/>
        <v>#DIV/0!</v>
      </c>
      <c r="L18" s="71">
        <f t="shared" si="6"/>
        <v>0</v>
      </c>
    </row>
    <row r="19" spans="1:12" ht="24.9" customHeight="1">
      <c r="A19" s="55">
        <v>42339</v>
      </c>
      <c r="B19" s="75">
        <v>0</v>
      </c>
      <c r="C19" s="76">
        <v>0</v>
      </c>
      <c r="D19" s="84">
        <f t="shared" si="0"/>
        <v>0</v>
      </c>
      <c r="E19" s="77">
        <v>0</v>
      </c>
      <c r="F19" s="77">
        <v>0</v>
      </c>
      <c r="G19" s="78">
        <f t="shared" si="1"/>
        <v>0</v>
      </c>
      <c r="H19" s="79" t="e">
        <f t="shared" si="2"/>
        <v>#DIV/0!</v>
      </c>
      <c r="I19" s="80" t="e">
        <f t="shared" si="3"/>
        <v>#DIV/0!</v>
      </c>
      <c r="J19" s="80" t="e">
        <f t="shared" si="4"/>
        <v>#DIV/0!</v>
      </c>
      <c r="K19" s="81" t="e">
        <f t="shared" si="5"/>
        <v>#DIV/0!</v>
      </c>
      <c r="L19" s="82" t="e">
        <f t="shared" si="6"/>
        <v>#DIV/0!</v>
      </c>
    </row>
    <row r="20" spans="1:12" ht="24.9" customHeight="1">
      <c r="A20" s="85" t="s">
        <v>74</v>
      </c>
      <c r="B20" s="86">
        <f t="shared" ref="B20:G20" si="7">SUM(B8:B19)</f>
        <v>21215</v>
      </c>
      <c r="C20" s="87">
        <f t="shared" si="7"/>
        <v>68966</v>
      </c>
      <c r="D20" s="88">
        <f t="shared" si="7"/>
        <v>-47751</v>
      </c>
      <c r="E20" s="89">
        <f t="shared" si="7"/>
        <v>4</v>
      </c>
      <c r="F20" s="90">
        <f t="shared" si="7"/>
        <v>11</v>
      </c>
      <c r="G20" s="89">
        <f t="shared" si="7"/>
        <v>15</v>
      </c>
      <c r="H20" s="91" t="e">
        <f>AVERAGE(H8:H19)</f>
        <v>#DIV/0!</v>
      </c>
      <c r="I20" s="87" t="e">
        <f>AVERAGE(I8:I19)</f>
        <v>#DIV/0!</v>
      </c>
      <c r="J20" s="87" t="e">
        <f>AVERAGE(J8:J19)</f>
        <v>#DIV/0!</v>
      </c>
      <c r="K20" s="92" t="e">
        <f>AVERAGE(K8:K19)</f>
        <v>#DIV/0!</v>
      </c>
      <c r="L20" s="93" t="e">
        <f>AVERAGE(L8:L19)</f>
        <v>#DIV/0!</v>
      </c>
    </row>
    <row r="21" spans="1:12" ht="13.2">
      <c r="A21" s="54"/>
      <c r="J21" s="94"/>
      <c r="K21" s="95" t="s">
        <v>19</v>
      </c>
      <c r="L21" s="95" t="s">
        <v>20</v>
      </c>
    </row>
    <row r="22" spans="1:12" ht="13.2">
      <c r="A22" s="54"/>
    </row>
  </sheetData>
  <mergeCells count="5">
    <mergeCell ref="B1:D1"/>
    <mergeCell ref="F1:G1"/>
    <mergeCell ref="B2:D2"/>
    <mergeCell ref="F2:G2"/>
    <mergeCell ref="B3:D3"/>
  </mergeCells>
  <phoneticPr fontId="13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3"/>
  <sheetViews>
    <sheetView tabSelected="1" zoomScaleSheetLayoutView="100" workbookViewId="0">
      <pane ySplit="1" topLeftCell="A16" activePane="bottomLeft" state="frozen"/>
      <selection pane="bottomLeft" activeCell="A52" sqref="A52"/>
    </sheetView>
  </sheetViews>
  <sheetFormatPr defaultColWidth="10" defaultRowHeight="13.5" customHeight="1"/>
  <cols>
    <col min="1" max="1" width="9.6640625" customWidth="1"/>
    <col min="3" max="3" width="17.21875" customWidth="1"/>
    <col min="4" max="4" width="32.77734375" customWidth="1"/>
    <col min="5" max="5" width="6.88671875" customWidth="1"/>
    <col min="6" max="6" width="15.88671875" customWidth="1"/>
    <col min="7" max="7" width="13.109375" customWidth="1"/>
    <col min="8" max="8" width="11.21875" customWidth="1"/>
    <col min="9" max="9" width="15.88671875" customWidth="1"/>
    <col min="11" max="11" width="18.33203125" customWidth="1"/>
    <col min="12" max="12" width="9" customWidth="1"/>
    <col min="15" max="15" width="15.88671875" customWidth="1"/>
  </cols>
  <sheetData>
    <row r="1" spans="1:15" ht="13.2">
      <c r="A1" s="39" t="s">
        <v>21</v>
      </c>
      <c r="B1" s="40" t="s">
        <v>22</v>
      </c>
      <c r="C1" s="40" t="s">
        <v>23</v>
      </c>
      <c r="D1" s="40" t="s">
        <v>24</v>
      </c>
      <c r="E1" s="40" t="s">
        <v>25</v>
      </c>
      <c r="F1" s="40" t="s">
        <v>26</v>
      </c>
      <c r="G1" s="40" t="s">
        <v>27</v>
      </c>
      <c r="H1" s="40" t="s">
        <v>28</v>
      </c>
      <c r="I1" s="40" t="s">
        <v>29</v>
      </c>
      <c r="J1" s="40" t="s">
        <v>30</v>
      </c>
      <c r="K1" s="40" t="s">
        <v>31</v>
      </c>
      <c r="L1" s="40" t="s">
        <v>32</v>
      </c>
      <c r="M1" s="40" t="s">
        <v>33</v>
      </c>
      <c r="N1" s="124" t="s">
        <v>34</v>
      </c>
      <c r="O1" s="41" t="s">
        <v>35</v>
      </c>
    </row>
    <row r="2" spans="1:15" ht="13.5" customHeight="1">
      <c r="A2" t="s">
        <v>36</v>
      </c>
      <c r="B2" t="s">
        <v>37</v>
      </c>
      <c r="C2" t="s">
        <v>38</v>
      </c>
      <c r="D2" t="s">
        <v>39</v>
      </c>
      <c r="E2" t="s">
        <v>40</v>
      </c>
      <c r="F2" t="s">
        <v>41</v>
      </c>
      <c r="G2">
        <v>123.4</v>
      </c>
      <c r="H2" t="s">
        <v>40</v>
      </c>
      <c r="I2" t="s">
        <v>42</v>
      </c>
      <c r="J2">
        <v>124.15</v>
      </c>
      <c r="K2" t="s">
        <v>43</v>
      </c>
      <c r="L2" t="s">
        <v>44</v>
      </c>
      <c r="M2">
        <v>75</v>
      </c>
      <c r="N2">
        <v>0</v>
      </c>
      <c r="O2">
        <v>7500</v>
      </c>
    </row>
    <row r="3" spans="1:15" ht="13.2">
      <c r="M3" s="10"/>
      <c r="N3" s="10"/>
    </row>
    <row r="4" spans="1:15" ht="13.2">
      <c r="M4" s="10"/>
      <c r="N4" s="10"/>
    </row>
    <row r="5" spans="1:15" ht="13.2">
      <c r="M5" s="10"/>
      <c r="N5" s="10"/>
    </row>
    <row r="6" spans="1:15" ht="13.2">
      <c r="N6" s="10"/>
    </row>
    <row r="7" spans="1:15" ht="13.2">
      <c r="N7" s="10"/>
    </row>
    <row r="8" spans="1:15" ht="13.2">
      <c r="M8" s="10"/>
      <c r="N8" s="10"/>
    </row>
    <row r="9" spans="1:15" ht="13.2">
      <c r="M9" s="10"/>
      <c r="N9" s="10"/>
    </row>
    <row r="10" spans="1:15" ht="13.2">
      <c r="M10" s="10"/>
      <c r="N10" s="10"/>
    </row>
    <row r="11" spans="1:15" ht="13.2">
      <c r="M11" s="10"/>
      <c r="N11" s="10"/>
    </row>
    <row r="12" spans="1:15" ht="13.2">
      <c r="M12" s="10"/>
      <c r="N12" s="10"/>
    </row>
    <row r="13" spans="1:15" ht="13.2">
      <c r="M13" s="10"/>
      <c r="N13" s="10"/>
    </row>
    <row r="14" spans="1:15" ht="13.2">
      <c r="M14" s="10"/>
      <c r="N14" s="10"/>
    </row>
    <row r="15" spans="1:15" ht="13.2">
      <c r="M15" s="10"/>
      <c r="N15" s="10"/>
    </row>
    <row r="16" spans="1:15" ht="13.2">
      <c r="M16" s="10"/>
      <c r="N16" s="10"/>
    </row>
    <row r="17" spans="1:15" ht="13.2">
      <c r="M17" s="10"/>
      <c r="N17" s="10"/>
    </row>
    <row r="18" spans="1:15" ht="13.2">
      <c r="M18" s="10"/>
      <c r="N18" s="10"/>
    </row>
    <row r="19" spans="1:15" ht="13.2">
      <c r="M19" s="10"/>
      <c r="N19" s="10"/>
    </row>
    <row r="20" spans="1:15" ht="13.2">
      <c r="M20" s="10"/>
      <c r="N20" s="10"/>
    </row>
    <row r="21" spans="1:15" ht="13.2">
      <c r="M21" s="10"/>
      <c r="N21" s="10"/>
    </row>
    <row r="22" spans="1:15" ht="13.2">
      <c r="M22" s="10"/>
      <c r="N22" s="10"/>
    </row>
    <row r="23" spans="1:15" ht="13.2">
      <c r="M23" s="10"/>
      <c r="N23" s="10"/>
    </row>
    <row r="24" spans="1:15" ht="13.2">
      <c r="M24" s="10"/>
      <c r="N24" s="10"/>
    </row>
    <row r="25" spans="1:15" ht="13.2">
      <c r="M25" s="10"/>
      <c r="N25" s="10"/>
    </row>
    <row r="26" spans="1:15" ht="13.2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3"/>
      <c r="N26" s="43"/>
      <c r="O26" s="42"/>
    </row>
    <row r="27" spans="1:15" ht="13.2">
      <c r="L27" s="44" t="s">
        <v>45</v>
      </c>
      <c r="M27" s="10">
        <v>75</v>
      </c>
      <c r="N27" s="10"/>
      <c r="O27">
        <v>7500</v>
      </c>
    </row>
    <row r="28" spans="1:15" ht="13.2">
      <c r="M28" s="10"/>
      <c r="N28" s="10"/>
    </row>
    <row r="29" spans="1:15" ht="13.2">
      <c r="M29" s="10"/>
      <c r="N29" s="10"/>
    </row>
    <row r="31" spans="1:15" ht="13.2">
      <c r="L31" s="11"/>
      <c r="M31" s="12"/>
      <c r="N31" s="12"/>
    </row>
    <row r="34" spans="3:9" ht="13.2">
      <c r="C34" s="141" t="s">
        <v>46</v>
      </c>
      <c r="D34" s="142"/>
      <c r="F34" s="143" t="s">
        <v>47</v>
      </c>
      <c r="G34" s="144"/>
      <c r="H34" s="28" t="s">
        <v>48</v>
      </c>
      <c r="I34" s="31" t="s">
        <v>49</v>
      </c>
    </row>
    <row r="35" spans="3:9" ht="13.2">
      <c r="C35" s="5" t="s">
        <v>50</v>
      </c>
      <c r="D35" s="6" t="s">
        <v>94</v>
      </c>
      <c r="F35" s="5"/>
      <c r="G35" s="15"/>
      <c r="H35" s="21"/>
      <c r="I35" s="24"/>
    </row>
    <row r="36" spans="3:9" ht="13.2">
      <c r="C36" s="2" t="s">
        <v>51</v>
      </c>
      <c r="D36" s="1">
        <v>12</v>
      </c>
      <c r="F36" s="2"/>
      <c r="G36" s="17"/>
      <c r="H36" s="22"/>
      <c r="I36" s="18"/>
    </row>
    <row r="37" spans="3:9" ht="13.2">
      <c r="C37" s="2" t="s">
        <v>52</v>
      </c>
      <c r="D37" s="1">
        <v>3</v>
      </c>
      <c r="F37" s="2"/>
      <c r="G37" s="17"/>
      <c r="H37" s="22"/>
      <c r="I37" s="18"/>
    </row>
    <row r="38" spans="3:9" ht="13.2">
      <c r="C38" s="2" t="s">
        <v>53</v>
      </c>
      <c r="D38" s="1">
        <v>15</v>
      </c>
      <c r="F38" s="2"/>
      <c r="G38" s="17"/>
      <c r="H38" s="22"/>
      <c r="I38" s="18"/>
    </row>
    <row r="39" spans="3:9" ht="13.2">
      <c r="C39" s="2" t="s">
        <v>54</v>
      </c>
      <c r="D39" s="1">
        <v>4</v>
      </c>
      <c r="F39" s="2"/>
      <c r="G39" s="17"/>
      <c r="H39" s="22"/>
      <c r="I39" s="18"/>
    </row>
    <row r="40" spans="3:9" ht="13.2">
      <c r="C40" s="2" t="s">
        <v>55</v>
      </c>
      <c r="D40" s="4">
        <v>11</v>
      </c>
      <c r="F40" s="2"/>
      <c r="G40" s="17"/>
      <c r="H40" s="22"/>
      <c r="I40" s="18"/>
    </row>
    <row r="41" spans="3:9" ht="13.2">
      <c r="C41" s="2" t="s">
        <v>56</v>
      </c>
      <c r="D41" s="1"/>
      <c r="F41" s="2"/>
      <c r="G41" s="17"/>
      <c r="H41" s="22"/>
      <c r="I41" s="18"/>
    </row>
    <row r="42" spans="3:9" ht="13.2">
      <c r="C42" s="8" t="s">
        <v>57</v>
      </c>
      <c r="D42" s="9"/>
      <c r="F42" s="2"/>
      <c r="G42" s="17"/>
      <c r="H42" s="22"/>
      <c r="I42" s="18"/>
    </row>
    <row r="43" spans="3:9" ht="13.2">
      <c r="C43" s="2" t="s">
        <v>58</v>
      </c>
      <c r="D43" s="1">
        <v>21215</v>
      </c>
      <c r="F43" s="2"/>
      <c r="G43" s="17"/>
      <c r="H43" s="22"/>
      <c r="I43" s="18"/>
    </row>
    <row r="44" spans="3:9" ht="13.2">
      <c r="C44" s="2" t="s">
        <v>59</v>
      </c>
      <c r="D44" s="4">
        <v>68966</v>
      </c>
      <c r="F44" s="2"/>
      <c r="G44" s="17"/>
      <c r="H44" s="22"/>
      <c r="I44" s="18"/>
    </row>
    <row r="45" spans="3:9" ht="13.2">
      <c r="C45" s="2" t="s">
        <v>60</v>
      </c>
      <c r="D45" s="148">
        <v>47751</v>
      </c>
      <c r="F45" s="5"/>
      <c r="G45" s="15"/>
      <c r="H45" s="21"/>
      <c r="I45" s="16"/>
    </row>
    <row r="46" spans="3:9" ht="13.2">
      <c r="C46" s="2" t="s">
        <v>15</v>
      </c>
      <c r="D46" s="13"/>
      <c r="F46" s="2"/>
      <c r="G46" s="17"/>
      <c r="H46" s="22"/>
      <c r="I46" s="18"/>
    </row>
    <row r="47" spans="3:9" ht="13.2">
      <c r="C47" s="2" t="s">
        <v>16</v>
      </c>
      <c r="D47" s="13"/>
      <c r="F47" s="2"/>
      <c r="G47" s="17"/>
      <c r="H47" s="22"/>
      <c r="I47" s="18"/>
    </row>
    <row r="48" spans="3:9" ht="13.2">
      <c r="C48" s="2" t="s">
        <v>61</v>
      </c>
      <c r="D48" s="1"/>
      <c r="F48" s="2"/>
      <c r="G48" s="17"/>
      <c r="H48" s="22"/>
      <c r="I48" s="18"/>
    </row>
    <row r="49" spans="3:10" ht="13.2">
      <c r="C49" s="2" t="s">
        <v>62</v>
      </c>
      <c r="D49" s="1"/>
      <c r="F49" s="2"/>
      <c r="G49" s="17"/>
      <c r="H49" s="22"/>
      <c r="I49" s="18"/>
    </row>
    <row r="50" spans="3:10" ht="13.2">
      <c r="C50" s="2" t="s">
        <v>63</v>
      </c>
      <c r="D50" s="14"/>
      <c r="F50" s="2"/>
      <c r="G50" s="17"/>
      <c r="H50" s="22"/>
      <c r="I50" s="18"/>
    </row>
    <row r="51" spans="3:10" ht="13.2">
      <c r="C51" s="3" t="s">
        <v>14</v>
      </c>
      <c r="D51" s="7">
        <v>0.26</v>
      </c>
      <c r="F51" s="2"/>
      <c r="G51" s="17"/>
      <c r="H51" s="22"/>
      <c r="I51" s="18"/>
    </row>
    <row r="52" spans="3:10" ht="13.2">
      <c r="F52" s="2"/>
      <c r="G52" s="17"/>
      <c r="H52" s="22"/>
      <c r="I52" s="18"/>
    </row>
    <row r="53" spans="3:10" ht="13.2">
      <c r="F53" s="3"/>
      <c r="G53" s="19"/>
      <c r="H53" s="23"/>
      <c r="I53" s="20"/>
    </row>
    <row r="54" spans="3:10" ht="13.2">
      <c r="F54" s="38" t="s">
        <v>45</v>
      </c>
      <c r="G54" s="45">
        <f>SUM(G35:G53)</f>
        <v>0</v>
      </c>
      <c r="H54" s="45">
        <f>SUM(H35:H53)</f>
        <v>0</v>
      </c>
      <c r="I54" s="45">
        <f>SUM(I35:I53)</f>
        <v>0</v>
      </c>
    </row>
    <row r="57" spans="3:10" ht="13.2">
      <c r="F57" s="143" t="s">
        <v>64</v>
      </c>
      <c r="G57" s="144"/>
      <c r="H57" s="28" t="s">
        <v>48</v>
      </c>
      <c r="I57" s="29" t="s">
        <v>49</v>
      </c>
      <c r="J57" s="30" t="s">
        <v>65</v>
      </c>
    </row>
    <row r="58" spans="3:10" ht="13.2">
      <c r="F58" s="5" t="s">
        <v>66</v>
      </c>
      <c r="G58" s="15">
        <v>0</v>
      </c>
      <c r="H58" s="21">
        <v>0</v>
      </c>
      <c r="I58" s="25">
        <v>0</v>
      </c>
      <c r="J58" s="26">
        <v>0</v>
      </c>
    </row>
    <row r="59" spans="3:10" ht="13.2">
      <c r="F59" s="2" t="s">
        <v>67</v>
      </c>
      <c r="G59" s="17">
        <v>0</v>
      </c>
      <c r="H59" s="17">
        <v>0</v>
      </c>
      <c r="I59" s="22">
        <v>0</v>
      </c>
      <c r="J59" s="27">
        <v>0</v>
      </c>
    </row>
    <row r="60" spans="3:10" ht="13.2">
      <c r="F60" s="2" t="s">
        <v>68</v>
      </c>
      <c r="G60" s="17">
        <v>0</v>
      </c>
      <c r="H60" s="17">
        <v>0</v>
      </c>
      <c r="I60" s="22">
        <v>0</v>
      </c>
      <c r="J60" s="27">
        <v>0</v>
      </c>
    </row>
    <row r="61" spans="3:10" ht="13.2">
      <c r="F61" s="2" t="s">
        <v>69</v>
      </c>
      <c r="G61" s="17">
        <v>0</v>
      </c>
      <c r="H61" s="17">
        <v>0</v>
      </c>
      <c r="I61" s="22">
        <v>0</v>
      </c>
      <c r="J61" s="27">
        <v>0</v>
      </c>
    </row>
    <row r="62" spans="3:10" ht="13.2">
      <c r="F62" s="33" t="s">
        <v>70</v>
      </c>
      <c r="G62" s="34">
        <v>0</v>
      </c>
      <c r="H62" s="34">
        <v>0</v>
      </c>
      <c r="I62" s="35">
        <v>0</v>
      </c>
      <c r="J62" s="36">
        <v>0</v>
      </c>
    </row>
    <row r="63" spans="3:10" ht="13.2">
      <c r="F63" s="32" t="s">
        <v>45</v>
      </c>
      <c r="G63" s="32"/>
      <c r="H63" s="32"/>
      <c r="I63" s="37"/>
      <c r="J63" s="123">
        <f>SUM(J58:J62)</f>
        <v>0</v>
      </c>
    </row>
  </sheetData>
  <mergeCells count="3">
    <mergeCell ref="C34:D34"/>
    <mergeCell ref="F34:G34"/>
    <mergeCell ref="F57:G57"/>
  </mergeCells>
  <phoneticPr fontId="13"/>
  <pageMargins left="0.69861111111111107" right="0.69861111111111107" top="0.75" bottom="0.75" header="0.3" footer="0.3"/>
  <pageSetup paperSize="9" firstPageNumber="4294963191" orientation="portrait" horizontalDpi="120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88"/>
  <sheetViews>
    <sheetView topLeftCell="A259" zoomScaleSheetLayoutView="100" workbookViewId="0">
      <selection activeCell="D191" sqref="D191"/>
    </sheetView>
  </sheetViews>
  <sheetFormatPr defaultColWidth="8.88671875" defaultRowHeight="13.2"/>
  <cols>
    <col min="1" max="1" width="74.21875" customWidth="1"/>
  </cols>
  <sheetData>
    <row r="1" spans="1:1" ht="33">
      <c r="A1" s="145" t="s">
        <v>75</v>
      </c>
    </row>
    <row r="47" spans="1:1">
      <c r="A47" s="147" t="s">
        <v>77</v>
      </c>
    </row>
    <row r="48" spans="1:1">
      <c r="A48" t="s">
        <v>78</v>
      </c>
    </row>
    <row r="50" spans="1:1">
      <c r="A50" s="147" t="s">
        <v>79</v>
      </c>
    </row>
    <row r="51" spans="1:1" ht="61.8" customHeight="1">
      <c r="A51" s="146" t="s">
        <v>80</v>
      </c>
    </row>
    <row r="53" spans="1:1" ht="33">
      <c r="A53" s="145" t="s">
        <v>76</v>
      </c>
    </row>
    <row r="94" spans="1:1">
      <c r="A94" s="147" t="s">
        <v>77</v>
      </c>
    </row>
    <row r="95" spans="1:1">
      <c r="A95" t="s">
        <v>81</v>
      </c>
    </row>
    <row r="97" spans="1:1">
      <c r="A97" s="147" t="s">
        <v>79</v>
      </c>
    </row>
    <row r="98" spans="1:1" ht="61.8" customHeight="1">
      <c r="A98" s="146" t="s">
        <v>82</v>
      </c>
    </row>
    <row r="101" spans="1:1" ht="33">
      <c r="A101" s="145" t="s">
        <v>83</v>
      </c>
    </row>
    <row r="140" spans="1:1">
      <c r="A140" s="147" t="s">
        <v>77</v>
      </c>
    </row>
    <row r="141" spans="1:1">
      <c r="A141" t="s">
        <v>81</v>
      </c>
    </row>
    <row r="143" spans="1:1">
      <c r="A143" s="147" t="s">
        <v>79</v>
      </c>
    </row>
    <row r="144" spans="1:1" ht="79.2" customHeight="1">
      <c r="A144" s="146" t="s">
        <v>84</v>
      </c>
    </row>
    <row r="147" spans="1:1" ht="33">
      <c r="A147" s="145" t="s">
        <v>85</v>
      </c>
    </row>
    <row r="187" spans="1:1">
      <c r="A187" s="147" t="s">
        <v>77</v>
      </c>
    </row>
    <row r="188" spans="1:1">
      <c r="A188" t="s">
        <v>86</v>
      </c>
    </row>
    <row r="190" spans="1:1">
      <c r="A190" s="147" t="s">
        <v>79</v>
      </c>
    </row>
    <row r="191" spans="1:1" ht="79.2" customHeight="1">
      <c r="A191" s="146" t="s">
        <v>93</v>
      </c>
    </row>
    <row r="194" spans="1:1" ht="33">
      <c r="A194" s="145" t="s">
        <v>87</v>
      </c>
    </row>
    <row r="234" spans="1:1">
      <c r="A234" s="147" t="s">
        <v>77</v>
      </c>
    </row>
    <row r="235" spans="1:1">
      <c r="A235" t="s">
        <v>88</v>
      </c>
    </row>
    <row r="237" spans="1:1">
      <c r="A237" s="147" t="s">
        <v>79</v>
      </c>
    </row>
    <row r="238" spans="1:1" ht="79.2" customHeight="1">
      <c r="A238" s="146" t="s">
        <v>89</v>
      </c>
    </row>
    <row r="241" spans="1:1" ht="33">
      <c r="A241" s="145" t="s">
        <v>90</v>
      </c>
    </row>
    <row r="280" spans="1:1" ht="12.6" customHeight="1"/>
    <row r="281" spans="1:1">
      <c r="A281" s="147" t="s">
        <v>77</v>
      </c>
    </row>
    <row r="282" spans="1:1" ht="26.4">
      <c r="A282" s="146" t="s">
        <v>91</v>
      </c>
    </row>
    <row r="284" spans="1:1">
      <c r="A284" s="147" t="s">
        <v>79</v>
      </c>
    </row>
    <row r="285" spans="1:1" ht="79.2" customHeight="1">
      <c r="A285" s="146" t="s">
        <v>92</v>
      </c>
    </row>
    <row r="288" spans="1:1" ht="33">
      <c r="A288" s="145"/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9"/>
  <sheetViews>
    <sheetView zoomScaleSheetLayoutView="100" workbookViewId="0">
      <selection activeCell="A17" sqref="A17"/>
    </sheetView>
  </sheetViews>
  <sheetFormatPr defaultColWidth="8.88671875" defaultRowHeight="13.2"/>
  <cols>
    <col min="1" max="1" width="86" customWidth="1"/>
  </cols>
  <sheetData>
    <row r="1" spans="1:9">
      <c r="A1" s="126" t="s">
        <v>71</v>
      </c>
      <c r="B1" s="127"/>
      <c r="C1" s="127"/>
      <c r="D1" s="127"/>
      <c r="E1" s="127"/>
      <c r="F1" s="127"/>
      <c r="G1" s="127"/>
      <c r="H1" s="127"/>
      <c r="I1" s="130"/>
    </row>
    <row r="2" spans="1:9">
      <c r="A2" s="128" t="s">
        <v>72</v>
      </c>
      <c r="B2" s="129"/>
      <c r="C2" s="129"/>
      <c r="D2" s="129"/>
      <c r="E2" s="129"/>
      <c r="F2" s="129"/>
      <c r="G2" s="129"/>
      <c r="H2" s="129"/>
      <c r="I2" s="130"/>
    </row>
    <row r="3" spans="1:9">
      <c r="A3" s="125"/>
      <c r="D3" s="125"/>
    </row>
    <row r="7" spans="1:9">
      <c r="A7" t="s">
        <v>73</v>
      </c>
    </row>
    <row r="9" spans="1:9" ht="112.8" customHeight="1">
      <c r="A9" s="146" t="s">
        <v>95</v>
      </c>
    </row>
  </sheetData>
  <phoneticPr fontId="13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ルール＆合計</vt:lpstr>
      <vt:lpstr>2015年</vt:lpstr>
      <vt:lpstr>画像</vt:lpstr>
      <vt:lpstr>気づき</vt:lpstr>
    </vt:vector>
  </TitlesOfParts>
  <Manager/>
  <Company/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81802</cp:lastModifiedBy>
  <cp:revision/>
  <cp:lastPrinted>1899-12-30T00:00:00Z</cp:lastPrinted>
  <dcterms:created xsi:type="dcterms:W3CDTF">2013-10-09T23:04:08Z</dcterms:created>
  <dcterms:modified xsi:type="dcterms:W3CDTF">2021-11-12T16:34:02Z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